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kivverket-my.sharepoint.com/personal/oyod_arkivverket_no/Documents/"/>
    </mc:Choice>
  </mc:AlternateContent>
  <xr:revisionPtr revIDLastSave="0" documentId="8_{9BD84A79-371E-4EAB-8963-5CBCC9E539F1}" xr6:coauthVersionLast="47" xr6:coauthVersionMax="47" xr10:uidLastSave="{00000000-0000-0000-0000-000000000000}"/>
  <bookViews>
    <workbookView xWindow="-110" yWindow="-110" windowWidth="19420" windowHeight="10420" xr2:uid="{CC3443A7-5603-413B-9D34-BE3F320D1257}"/>
  </bookViews>
  <sheets>
    <sheet name="Masterplan" sheetId="1" r:id="rId1"/>
  </sheets>
  <definedNames>
    <definedName name="a">Masterplan!$A$1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E87" i="1"/>
  <c r="D87" i="1"/>
  <c r="G86" i="1"/>
  <c r="E86" i="1"/>
  <c r="D86" i="1"/>
  <c r="G85" i="1"/>
  <c r="E85" i="1"/>
  <c r="D85" i="1"/>
  <c r="G84" i="1"/>
  <c r="E84" i="1"/>
  <c r="D84" i="1"/>
  <c r="G83" i="1"/>
  <c r="E83" i="1"/>
  <c r="D83" i="1"/>
  <c r="G82" i="1"/>
  <c r="E82" i="1"/>
  <c r="D82" i="1"/>
  <c r="G81" i="1"/>
  <c r="E81" i="1"/>
  <c r="D81" i="1"/>
  <c r="G80" i="1"/>
  <c r="E80" i="1"/>
  <c r="D80" i="1"/>
  <c r="G78" i="1"/>
  <c r="E78" i="1"/>
  <c r="D78" i="1"/>
  <c r="G77" i="1"/>
  <c r="E77" i="1"/>
  <c r="D77" i="1"/>
  <c r="G76" i="1"/>
  <c r="E76" i="1"/>
  <c r="D76" i="1"/>
  <c r="G75" i="1"/>
  <c r="E75" i="1"/>
  <c r="D75" i="1"/>
  <c r="G74" i="1"/>
  <c r="E74" i="1"/>
  <c r="D74" i="1"/>
  <c r="G73" i="1"/>
  <c r="E73" i="1"/>
  <c r="D73" i="1"/>
  <c r="G72" i="1"/>
  <c r="E72" i="1"/>
  <c r="D72" i="1"/>
  <c r="G71" i="1"/>
  <c r="E71" i="1"/>
  <c r="D71" i="1"/>
  <c r="G69" i="1"/>
  <c r="E69" i="1"/>
  <c r="D69" i="1"/>
  <c r="G68" i="1"/>
  <c r="E68" i="1"/>
  <c r="D68" i="1"/>
  <c r="G67" i="1"/>
  <c r="E67" i="1"/>
  <c r="D67" i="1"/>
  <c r="G66" i="1"/>
  <c r="E66" i="1"/>
  <c r="D66" i="1"/>
  <c r="G65" i="1"/>
  <c r="E65" i="1"/>
  <c r="D65" i="1"/>
  <c r="G64" i="1"/>
  <c r="E64" i="1"/>
  <c r="D64" i="1"/>
  <c r="G63" i="1"/>
  <c r="E63" i="1"/>
  <c r="D63" i="1"/>
  <c r="G62" i="1"/>
  <c r="E62" i="1"/>
  <c r="D62" i="1"/>
  <c r="G60" i="1"/>
  <c r="E60" i="1"/>
  <c r="D60" i="1"/>
  <c r="G59" i="1"/>
  <c r="E59" i="1"/>
  <c r="D59" i="1"/>
  <c r="G58" i="1"/>
  <c r="E58" i="1"/>
  <c r="D58" i="1"/>
  <c r="G57" i="1"/>
  <c r="E57" i="1"/>
  <c r="D57" i="1"/>
  <c r="G56" i="1"/>
  <c r="E56" i="1"/>
  <c r="D56" i="1"/>
  <c r="G55" i="1"/>
  <c r="E55" i="1"/>
  <c r="D55" i="1"/>
  <c r="G54" i="1"/>
  <c r="E54" i="1"/>
  <c r="D54" i="1"/>
  <c r="G53" i="1"/>
  <c r="E53" i="1"/>
  <c r="D53" i="1"/>
  <c r="G51" i="1"/>
  <c r="E51" i="1"/>
  <c r="D51" i="1"/>
  <c r="G50" i="1"/>
  <c r="E50" i="1"/>
  <c r="D50" i="1"/>
  <c r="G49" i="1"/>
  <c r="E49" i="1"/>
  <c r="D49" i="1"/>
  <c r="G48" i="1"/>
  <c r="E48" i="1"/>
  <c r="D48" i="1"/>
  <c r="G47" i="1"/>
  <c r="E47" i="1"/>
  <c r="D47" i="1"/>
  <c r="G46" i="1"/>
  <c r="E46" i="1"/>
  <c r="D46" i="1"/>
  <c r="G45" i="1"/>
  <c r="E45" i="1"/>
  <c r="D45" i="1"/>
  <c r="G44" i="1"/>
  <c r="E44" i="1"/>
  <c r="D44" i="1"/>
  <c r="G42" i="1"/>
  <c r="E42" i="1"/>
  <c r="D42" i="1"/>
  <c r="G41" i="1"/>
  <c r="E41" i="1"/>
  <c r="D41" i="1"/>
  <c r="G40" i="1"/>
  <c r="E40" i="1"/>
  <c r="D40" i="1"/>
  <c r="G39" i="1"/>
  <c r="E39" i="1"/>
  <c r="D39" i="1"/>
  <c r="G38" i="1"/>
  <c r="E38" i="1"/>
  <c r="D38" i="1"/>
  <c r="G37" i="1"/>
  <c r="E37" i="1"/>
  <c r="D37" i="1"/>
  <c r="G36" i="1"/>
  <c r="E36" i="1"/>
  <c r="D36" i="1"/>
  <c r="G35" i="1"/>
  <c r="E35" i="1"/>
  <c r="D35" i="1"/>
  <c r="G33" i="1"/>
  <c r="E33" i="1"/>
  <c r="D33" i="1"/>
  <c r="G32" i="1"/>
  <c r="E32" i="1"/>
  <c r="D32" i="1"/>
  <c r="G31" i="1"/>
  <c r="E31" i="1"/>
  <c r="D31" i="1"/>
  <c r="G30" i="1"/>
  <c r="C30" i="1"/>
  <c r="D30" i="1" s="1"/>
  <c r="G29" i="1"/>
  <c r="E29" i="1"/>
  <c r="D29" i="1"/>
  <c r="G28" i="1"/>
  <c r="E28" i="1"/>
  <c r="D28" i="1"/>
  <c r="G27" i="1"/>
  <c r="E27" i="1"/>
  <c r="D27" i="1"/>
  <c r="G26" i="1"/>
  <c r="E26" i="1"/>
  <c r="D26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5" i="1"/>
  <c r="D15" i="1"/>
  <c r="E15" i="1" s="1"/>
  <c r="G14" i="1"/>
  <c r="D14" i="1"/>
  <c r="E14" i="1" s="1"/>
  <c r="G13" i="1"/>
  <c r="D13" i="1"/>
  <c r="E13" i="1" s="1"/>
  <c r="G12" i="1"/>
  <c r="D12" i="1"/>
  <c r="E12" i="1" s="1"/>
  <c r="F11" i="1"/>
  <c r="G11" i="1" s="1"/>
  <c r="D11" i="1"/>
  <c r="E11" i="1" s="1"/>
  <c r="G10" i="1"/>
  <c r="D10" i="1"/>
  <c r="E10" i="1" s="1"/>
  <c r="G9" i="1"/>
  <c r="D9" i="1"/>
  <c r="E9" i="1" s="1"/>
  <c r="G8" i="1"/>
  <c r="D8" i="1"/>
  <c r="E8" i="1" s="1"/>
  <c r="G6" i="1"/>
  <c r="E30" i="1" l="1"/>
</calcChain>
</file>

<file path=xl/sharedStrings.xml><?xml version="1.0" encoding="utf-8"?>
<sst xmlns="http://schemas.openxmlformats.org/spreadsheetml/2006/main" count="608" uniqueCount="116">
  <si>
    <t>Masterplan digitalisering</t>
  </si>
  <si>
    <t>Dato:</t>
  </si>
  <si>
    <t>Versjon</t>
  </si>
  <si>
    <t>x</t>
  </si>
  <si>
    <t>g</t>
  </si>
  <si>
    <t>Signatur</t>
  </si>
  <si>
    <t>Arkiv</t>
  </si>
  <si>
    <t>Enheter totalt</t>
  </si>
  <si>
    <t>HM totalt</t>
  </si>
  <si>
    <t>Bilder</t>
  </si>
  <si>
    <t>Gjenværende enheter skanning</t>
  </si>
  <si>
    <t>Gj.v. HM skanning</t>
  </si>
  <si>
    <t>Planlagt ferdig skannet</t>
  </si>
  <si>
    <t>Katalog og etiketter</t>
  </si>
  <si>
    <t>Status sendt</t>
  </si>
  <si>
    <t>Transport fra når</t>
  </si>
  <si>
    <t>Type skanning</t>
  </si>
  <si>
    <t>Skanning</t>
  </si>
  <si>
    <t>Type skanner</t>
  </si>
  <si>
    <t>Publisering og metadata</t>
  </si>
  <si>
    <t>RA/S-3138</t>
  </si>
  <si>
    <t>Landsvikarkivet, hele</t>
  </si>
  <si>
    <t>Eske</t>
  </si>
  <si>
    <t>Startet</t>
  </si>
  <si>
    <t>Løsblad 2</t>
  </si>
  <si>
    <t>Bunke</t>
  </si>
  <si>
    <t>Medium -</t>
  </si>
  <si>
    <t>Ikke startet</t>
  </si>
  <si>
    <t>Flere</t>
  </si>
  <si>
    <t>Ferdig</t>
  </si>
  <si>
    <t>Lett</t>
  </si>
  <si>
    <t>Nei</t>
  </si>
  <si>
    <t>Tromsø</t>
  </si>
  <si>
    <t>Jordskifteprotokoller Hamar</t>
  </si>
  <si>
    <t>Protokoller</t>
  </si>
  <si>
    <t>Bok</t>
  </si>
  <si>
    <t>Medium</t>
  </si>
  <si>
    <t>Jordskifteprotokoller Kongsberg</t>
  </si>
  <si>
    <t>Jordskifteprotokoller Kristiansand</t>
  </si>
  <si>
    <t>Jordskifteprotokoller Bergen</t>
  </si>
  <si>
    <t>Jordskifteprotokoller Oslo</t>
  </si>
  <si>
    <t>Jordskifteprotokoller Trondheim</t>
  </si>
  <si>
    <t>Strtet</t>
  </si>
  <si>
    <t>Jordskifteprotokoller Tromsø</t>
  </si>
  <si>
    <t>Jordskifteprotokoller Stavanger</t>
  </si>
  <si>
    <t>Kirkebøker, gjenstående Oslo</t>
  </si>
  <si>
    <t>Kirkebøker, gjenstående Hamar</t>
  </si>
  <si>
    <t>Kirkebøker, gjenstående Kongsberg</t>
  </si>
  <si>
    <t>Kirkebøker, gjenstående Kristiansand</t>
  </si>
  <si>
    <t>Kirkebøker, gjenstående Stavanger</t>
  </si>
  <si>
    <t>Kirkebøker, gjenstående Bergen</t>
  </si>
  <si>
    <t>Kirkebøker, gjenstående Trondheim</t>
  </si>
  <si>
    <t>Kirkebøker, gjenstående Tromsø</t>
  </si>
  <si>
    <t>Dødsfallsprotokoller, gjenstående Trondheim</t>
  </si>
  <si>
    <t>Dødsfallsprotokoller, gjenstående Tromsø</t>
  </si>
  <si>
    <t>Dødsfallsprotokoller, gjenstående Oslo</t>
  </si>
  <si>
    <t>Dødsfallsprotokoller, gjenstående Kristiansand</t>
  </si>
  <si>
    <t>Dødsfallsprotokoller, gjenstående Kongsberg</t>
  </si>
  <si>
    <t>Dødsfallsprotokoller, gjenstående Hamar</t>
  </si>
  <si>
    <t>Dødsfallsprotokoller, gjenstående Stavanger</t>
  </si>
  <si>
    <t>Dødsfallsprotokoller, gjenstående Bergen</t>
  </si>
  <si>
    <t>Passprotokoller, gjenstående Trondheim</t>
  </si>
  <si>
    <t>Passprotokoller, gjenstående Tromsø</t>
  </si>
  <si>
    <t>Passprotokoller, gjenstående Oslo</t>
  </si>
  <si>
    <t>Passprotokoller, gjenstående Kristiansand</t>
  </si>
  <si>
    <t>Passprotokoller, gjenstående Kongsberg</t>
  </si>
  <si>
    <t>Passprotokoller, gjenstående Hamar</t>
  </si>
  <si>
    <t>Passprotokoller, gjenstående Stavanger</t>
  </si>
  <si>
    <t>Passprotokoller, gjenstående Bergen</t>
  </si>
  <si>
    <t>Ekstrarettsprotokoller, gjenstående Trondheim</t>
  </si>
  <si>
    <t>Ekstrarettsprotokoller, gjenstående Tromsø</t>
  </si>
  <si>
    <t>Ekstrarettsprotokoller, gjenstående Oslo</t>
  </si>
  <si>
    <t>Ekstrarettsprotokoller, gjenstående Kristiansand</t>
  </si>
  <si>
    <t>Ekstrarettsprotokoller, gjenstående Kongsberg</t>
  </si>
  <si>
    <t>Ekstrarettsprotokoller, gjenstående Hamar</t>
  </si>
  <si>
    <t>Ekstrarettsprotokoller, gjenstående Stavanger</t>
  </si>
  <si>
    <t>Ekstrarettsprotokoller, gjenstående Bergen</t>
  </si>
  <si>
    <t>Fødslesregister, gjenstående Trondheim (Geistlige)</t>
  </si>
  <si>
    <t>Esker</t>
  </si>
  <si>
    <t>Fødslesregister, gjenstående Tromsø (Geistlige)</t>
  </si>
  <si>
    <t>Løsblad 3</t>
  </si>
  <si>
    <t>Fødslesregister, gjenstående Oslo (Geistlige)</t>
  </si>
  <si>
    <t>Løsblad 4</t>
  </si>
  <si>
    <t>Fødslesregister, gjenstående Kristiansand (Geistlige)</t>
  </si>
  <si>
    <t>Løsblad 5</t>
  </si>
  <si>
    <t>Fødslesregister, gjenstående Kongsberg (Geistlige)</t>
  </si>
  <si>
    <t>Løsblad 6</t>
  </si>
  <si>
    <t>Fødslesregister, gjenstående Hamar (Geistlige)</t>
  </si>
  <si>
    <t>Løsblad 7</t>
  </si>
  <si>
    <t>Fødslesregister, gjenstående Stavanger Gestlige)</t>
  </si>
  <si>
    <t>Løsblad 8</t>
  </si>
  <si>
    <t>Fødslesregister, gjenstående Bergen (Geistlige)</t>
  </si>
  <si>
    <t>Løsblad 9</t>
  </si>
  <si>
    <t>Borgelig vigselsprotokoll, gjenstående Trondheim (Sjekk AD)</t>
  </si>
  <si>
    <t>Borgelig vigselsprotokoll, gjenstående Tromsø</t>
  </si>
  <si>
    <t>Borgelig vigselsprotokoll, gjenstående Oslo</t>
  </si>
  <si>
    <t>Borgelig vigselsprotokoll, gjenstående Kristiansand</t>
  </si>
  <si>
    <t>Borgelig vigselsprotokoll, gjenstående Kongsberg</t>
  </si>
  <si>
    <t>Borgelig vigselsprotokoll, gjenstående Hamar</t>
  </si>
  <si>
    <t>Borgelig vigselsprotokoll, gjenstående Stavanger</t>
  </si>
  <si>
    <t>Borgelig vigselsprotokoll, gjenstående Bergen</t>
  </si>
  <si>
    <t>Skifteprotokoller, gjenstående Trondheim (Sjekk AD)</t>
  </si>
  <si>
    <t>Skifteprotokoller, gjenstående Tromsø</t>
  </si>
  <si>
    <t>Skifteprotokoller, gjenstående Oslo</t>
  </si>
  <si>
    <t>Skifteprotokoller, gjenstående Kristiansand</t>
  </si>
  <si>
    <t>Skifteprotokoller, gjenstående Kongsberg</t>
  </si>
  <si>
    <t>Skifteprotokoller, gjenstående Hamar</t>
  </si>
  <si>
    <t>Skifteprotokoller, gjenstående Stavanger</t>
  </si>
  <si>
    <t>Skifteprotokoller, gjenstående Bergen</t>
  </si>
  <si>
    <t>Flytte- og fremmedprotokoller, gjenstående Trondheim</t>
  </si>
  <si>
    <t>Flytte- og fremmedprotokoller, gjenstående Tromsø</t>
  </si>
  <si>
    <t>Flytte- og fremmedprotokoller, gjenstående Oslo</t>
  </si>
  <si>
    <t>Flytte- og fremmedprotokoller, gjenstående Kristiansand</t>
  </si>
  <si>
    <t>Flytte- og fremmedprotokoller, gjenstående Kongsberg</t>
  </si>
  <si>
    <t>Flytte- og fremmedprotokoller, gjenstående Hamar</t>
  </si>
  <si>
    <t>Flytte- og fremmedprotokoller, gjenstående Stavanger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</si>
</sst>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0" fillId="0" borderId="0" xfId="1" applyNumberFormat="1" applyFont="1"/>
    <xf numFmtId="0" fontId="2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wrapText="1"/>
    </xf>
    <xf numFmtId="0" fontId="2" fillId="0" borderId="1" xfId="1" applyNumberFormat="1" applyFont="1" applyBorder="1" applyAlignment="1">
      <alignment wrapText="1"/>
    </xf>
    <xf numFmtId="0" fontId="0" fillId="0" borderId="1" xfId="0" applyBorder="1"/>
    <xf numFmtId="165" fontId="0" fillId="0" borderId="1" xfId="1" applyNumberFormat="1" applyFont="1" applyBorder="1"/>
    <xf numFmtId="1" fontId="0" fillId="0" borderId="1" xfId="0" applyNumberFormat="1" applyBorder="1"/>
    <xf numFmtId="164" fontId="0" fillId="0" borderId="1" xfId="1" applyNumberFormat="1" applyFont="1" applyBorder="1"/>
    <xf numFmtId="0" fontId="0" fillId="0" borderId="1" xfId="1" applyNumberFormat="1" applyFont="1" applyBorder="1"/>
    <xf numFmtId="0" fontId="0" fillId="2" borderId="1" xfId="0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D62E-64EA-4977-A60D-4043694270A9}">
  <dimension ref="A1:P88"/>
  <sheetViews>
    <sheetView tabSelected="1" topLeftCell="B1" zoomScale="130" zoomScaleNormal="130" workbookViewId="0">
      <pane xSplit="1" ySplit="5" topLeftCell="C6" activePane="bottomRight" state="frozen"/>
      <selection pane="topRight" activeCell="C1" sqref="C1"/>
      <selection pane="bottomLeft" activeCell="B6" sqref="B6"/>
      <selection pane="bottomRight" activeCell="B12" sqref="B12"/>
    </sheetView>
  </sheetViews>
  <sheetFormatPr baseColWidth="10" defaultColWidth="11.453125" defaultRowHeight="14.5" x14ac:dyDescent="0.35"/>
  <cols>
    <col min="1" max="1" width="16.54296875" customWidth="1"/>
    <col min="2" max="2" width="51.26953125" customWidth="1"/>
    <col min="3" max="3" width="14.26953125" customWidth="1"/>
    <col min="4" max="5" width="14.26953125" hidden="1" customWidth="1"/>
    <col min="6" max="6" width="16.453125" customWidth="1"/>
    <col min="7" max="7" width="14.26953125" style="1" hidden="1" customWidth="1"/>
    <col min="8" max="8" width="14.26953125" style="2" customWidth="1"/>
    <col min="9" max="14" width="14.26953125" hidden="1" customWidth="1"/>
    <col min="15" max="15" width="20.54296875" hidden="1" customWidth="1"/>
    <col min="16" max="16" width="14.26953125" hidden="1" customWidth="1"/>
  </cols>
  <sheetData>
    <row r="1" spans="1:16" x14ac:dyDescent="0.35">
      <c r="B1" t="s">
        <v>0</v>
      </c>
    </row>
    <row r="2" spans="1:16" x14ac:dyDescent="0.35">
      <c r="B2" t="s">
        <v>1</v>
      </c>
      <c r="O2">
        <v>176</v>
      </c>
    </row>
    <row r="3" spans="1:16" x14ac:dyDescent="0.35">
      <c r="B3" t="s">
        <v>2</v>
      </c>
    </row>
    <row r="4" spans="1:16" x14ac:dyDescent="0.35">
      <c r="B4" t="s">
        <v>3</v>
      </c>
      <c r="C4" t="s">
        <v>4</v>
      </c>
      <c r="F4" t="s">
        <v>3</v>
      </c>
      <c r="H4" s="2" t="s">
        <v>3</v>
      </c>
    </row>
    <row r="5" spans="1:16" ht="37.5" customHeight="1" x14ac:dyDescent="0.3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4" t="s">
        <v>11</v>
      </c>
      <c r="H5" s="5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12</v>
      </c>
      <c r="O5" s="3" t="s">
        <v>18</v>
      </c>
      <c r="P5" s="3" t="s">
        <v>19</v>
      </c>
    </row>
    <row r="6" spans="1:16" x14ac:dyDescent="0.35">
      <c r="A6" s="6" t="s">
        <v>20</v>
      </c>
      <c r="B6" s="6" t="s">
        <v>21</v>
      </c>
      <c r="C6" s="6">
        <v>12640</v>
      </c>
      <c r="D6" s="6">
        <v>1264</v>
      </c>
      <c r="E6" s="7">
        <v>8848000</v>
      </c>
      <c r="F6" s="6">
        <v>12240</v>
      </c>
      <c r="G6" s="6">
        <f>F6/10</f>
        <v>1224</v>
      </c>
      <c r="H6" s="6">
        <v>2025</v>
      </c>
      <c r="I6" s="6" t="s">
        <v>22</v>
      </c>
      <c r="J6" s="6" t="s">
        <v>23</v>
      </c>
      <c r="K6" s="6">
        <v>2021</v>
      </c>
      <c r="L6" s="6" t="s">
        <v>24</v>
      </c>
      <c r="M6" s="6" t="s">
        <v>23</v>
      </c>
      <c r="N6" s="6">
        <v>2025</v>
      </c>
      <c r="O6" s="6" t="s">
        <v>25</v>
      </c>
      <c r="P6" s="6" t="s">
        <v>26</v>
      </c>
    </row>
    <row r="7" spans="1:16" x14ac:dyDescent="0.35">
      <c r="A7" s="6"/>
      <c r="B7" s="6"/>
      <c r="C7" s="6"/>
      <c r="D7" s="6"/>
      <c r="E7" s="7"/>
      <c r="F7" s="6"/>
      <c r="G7" s="6"/>
      <c r="H7" s="6"/>
      <c r="I7" s="6"/>
      <c r="J7" s="6"/>
      <c r="K7" s="6" t="s">
        <v>32</v>
      </c>
      <c r="L7" s="6"/>
      <c r="M7" s="6"/>
      <c r="N7" s="6"/>
      <c r="O7" s="6"/>
      <c r="P7" s="6"/>
    </row>
    <row r="8" spans="1:16" x14ac:dyDescent="0.35">
      <c r="A8" s="6" t="s">
        <v>28</v>
      </c>
      <c r="B8" s="6" t="s">
        <v>33</v>
      </c>
      <c r="C8" s="6">
        <v>187</v>
      </c>
      <c r="D8" s="6">
        <f>C8/20</f>
        <v>9.35</v>
      </c>
      <c r="E8" s="7">
        <f>D8*8000</f>
        <v>74800</v>
      </c>
      <c r="F8" s="6">
        <v>0</v>
      </c>
      <c r="G8" s="6">
        <f t="shared" ref="G8:G9" si="0">F8/20</f>
        <v>0</v>
      </c>
      <c r="H8" s="6">
        <v>2021</v>
      </c>
      <c r="I8" s="6" t="s">
        <v>34</v>
      </c>
      <c r="J8" s="6"/>
      <c r="K8" s="6" t="s">
        <v>31</v>
      </c>
      <c r="L8" s="6" t="s">
        <v>34</v>
      </c>
      <c r="M8" s="6" t="s">
        <v>29</v>
      </c>
      <c r="N8" s="6"/>
      <c r="O8" s="6" t="s">
        <v>35</v>
      </c>
      <c r="P8" s="6" t="s">
        <v>30</v>
      </c>
    </row>
    <row r="9" spans="1:16" x14ac:dyDescent="0.35">
      <c r="A9" s="6" t="s">
        <v>28</v>
      </c>
      <c r="B9" s="6" t="s">
        <v>37</v>
      </c>
      <c r="C9" s="6">
        <v>250</v>
      </c>
      <c r="D9" s="6">
        <f t="shared" ref="D9:D15" si="1">C9/20</f>
        <v>12.5</v>
      </c>
      <c r="E9" s="7">
        <f t="shared" ref="E9:E15" si="2">D9*8000</f>
        <v>100000</v>
      </c>
      <c r="F9" s="6">
        <v>250</v>
      </c>
      <c r="G9" s="6">
        <f t="shared" si="0"/>
        <v>12.5</v>
      </c>
      <c r="H9" s="6">
        <v>2023</v>
      </c>
      <c r="I9" s="6" t="s">
        <v>34</v>
      </c>
      <c r="J9" s="6"/>
      <c r="K9" s="6" t="s">
        <v>31</v>
      </c>
      <c r="L9" s="6" t="s">
        <v>34</v>
      </c>
      <c r="M9" s="6" t="s">
        <v>27</v>
      </c>
      <c r="N9" s="6"/>
      <c r="O9" s="6" t="s">
        <v>35</v>
      </c>
      <c r="P9" s="6" t="s">
        <v>30</v>
      </c>
    </row>
    <row r="10" spans="1:16" x14ac:dyDescent="0.35">
      <c r="A10" s="6" t="s">
        <v>28</v>
      </c>
      <c r="B10" s="6" t="s">
        <v>38</v>
      </c>
      <c r="C10" s="6">
        <v>216</v>
      </c>
      <c r="D10" s="6">
        <f t="shared" si="1"/>
        <v>10.8</v>
      </c>
      <c r="E10" s="7">
        <f t="shared" si="2"/>
        <v>86400</v>
      </c>
      <c r="F10" s="6">
        <v>0</v>
      </c>
      <c r="G10" s="6">
        <f>F10/20</f>
        <v>0</v>
      </c>
      <c r="H10" s="6">
        <v>2021</v>
      </c>
      <c r="I10" s="6" t="s">
        <v>34</v>
      </c>
      <c r="J10" s="6"/>
      <c r="K10" s="6" t="s">
        <v>31</v>
      </c>
      <c r="L10" s="6" t="s">
        <v>34</v>
      </c>
      <c r="M10" s="6" t="s">
        <v>29</v>
      </c>
      <c r="N10" s="6"/>
      <c r="O10" s="6" t="s">
        <v>35</v>
      </c>
      <c r="P10" s="6" t="s">
        <v>30</v>
      </c>
    </row>
    <row r="11" spans="1:16" x14ac:dyDescent="0.35">
      <c r="A11" s="6" t="s">
        <v>28</v>
      </c>
      <c r="B11" s="6" t="s">
        <v>39</v>
      </c>
      <c r="C11" s="6">
        <v>667</v>
      </c>
      <c r="D11" s="6">
        <f t="shared" si="1"/>
        <v>33.35</v>
      </c>
      <c r="E11" s="7">
        <f t="shared" si="2"/>
        <v>266800</v>
      </c>
      <c r="F11" s="6">
        <f>667-179</f>
        <v>488</v>
      </c>
      <c r="G11" s="6">
        <f t="shared" ref="G11:G15" si="3">F11/20</f>
        <v>24.4</v>
      </c>
      <c r="H11" s="6">
        <v>2023</v>
      </c>
      <c r="I11" s="6" t="s">
        <v>34</v>
      </c>
      <c r="J11" s="6"/>
      <c r="K11" s="6" t="s">
        <v>31</v>
      </c>
      <c r="L11" s="6" t="s">
        <v>34</v>
      </c>
      <c r="M11" s="6" t="s">
        <v>23</v>
      </c>
      <c r="N11" s="6"/>
      <c r="O11" s="6" t="s">
        <v>35</v>
      </c>
      <c r="P11" s="6" t="s">
        <v>30</v>
      </c>
    </row>
    <row r="12" spans="1:16" x14ac:dyDescent="0.35">
      <c r="A12" s="6" t="s">
        <v>28</v>
      </c>
      <c r="B12" s="6" t="s">
        <v>40</v>
      </c>
      <c r="C12" s="6">
        <v>97</v>
      </c>
      <c r="D12" s="6">
        <f t="shared" si="1"/>
        <v>4.8499999999999996</v>
      </c>
      <c r="E12" s="7">
        <f t="shared" si="2"/>
        <v>38800</v>
      </c>
      <c r="F12" s="6">
        <v>97</v>
      </c>
      <c r="G12" s="6">
        <f t="shared" si="3"/>
        <v>4.8499999999999996</v>
      </c>
      <c r="H12" s="6">
        <v>2023</v>
      </c>
      <c r="I12" s="6" t="s">
        <v>34</v>
      </c>
      <c r="J12" s="6"/>
      <c r="K12" s="6" t="s">
        <v>31</v>
      </c>
      <c r="L12" s="6" t="s">
        <v>34</v>
      </c>
      <c r="M12" s="6" t="s">
        <v>27</v>
      </c>
      <c r="N12" s="6"/>
      <c r="O12" s="6" t="s">
        <v>35</v>
      </c>
      <c r="P12" s="6" t="s">
        <v>30</v>
      </c>
    </row>
    <row r="13" spans="1:16" x14ac:dyDescent="0.35">
      <c r="A13" s="6" t="s">
        <v>28</v>
      </c>
      <c r="B13" s="6" t="s">
        <v>41</v>
      </c>
      <c r="C13" s="6">
        <v>542</v>
      </c>
      <c r="D13" s="6">
        <f t="shared" si="1"/>
        <v>27.1</v>
      </c>
      <c r="E13" s="7">
        <f t="shared" si="2"/>
        <v>216800</v>
      </c>
      <c r="F13" s="6">
        <v>31</v>
      </c>
      <c r="G13" s="6">
        <f t="shared" si="3"/>
        <v>1.55</v>
      </c>
      <c r="H13" s="6">
        <v>2022</v>
      </c>
      <c r="I13" s="6" t="s">
        <v>34</v>
      </c>
      <c r="J13" s="6"/>
      <c r="K13" s="6" t="s">
        <v>31</v>
      </c>
      <c r="L13" s="6" t="s">
        <v>34</v>
      </c>
      <c r="M13" s="6" t="s">
        <v>42</v>
      </c>
      <c r="N13" s="6"/>
      <c r="O13" s="6" t="s">
        <v>35</v>
      </c>
      <c r="P13" s="6" t="s">
        <v>30</v>
      </c>
    </row>
    <row r="14" spans="1:16" x14ac:dyDescent="0.35">
      <c r="A14" s="6" t="s">
        <v>28</v>
      </c>
      <c r="B14" s="6" t="s">
        <v>43</v>
      </c>
      <c r="C14" s="6">
        <v>95</v>
      </c>
      <c r="D14" s="6">
        <f t="shared" si="1"/>
        <v>4.75</v>
      </c>
      <c r="E14" s="7">
        <f t="shared" si="2"/>
        <v>38000</v>
      </c>
      <c r="F14" s="6">
        <v>95</v>
      </c>
      <c r="G14" s="6">
        <f t="shared" si="3"/>
        <v>4.75</v>
      </c>
      <c r="H14" s="6">
        <v>2023</v>
      </c>
      <c r="I14" s="6" t="s">
        <v>34</v>
      </c>
      <c r="J14" s="6"/>
      <c r="K14" s="6" t="s">
        <v>31</v>
      </c>
      <c r="L14" s="6" t="s">
        <v>34</v>
      </c>
      <c r="M14" s="6" t="s">
        <v>27</v>
      </c>
      <c r="N14" s="6"/>
      <c r="O14" s="6" t="s">
        <v>35</v>
      </c>
      <c r="P14" s="6" t="s">
        <v>30</v>
      </c>
    </row>
    <row r="15" spans="1:16" x14ac:dyDescent="0.35">
      <c r="A15" s="6" t="s">
        <v>28</v>
      </c>
      <c r="B15" s="6" t="s">
        <v>44</v>
      </c>
      <c r="C15" s="8">
        <v>161</v>
      </c>
      <c r="D15" s="6">
        <f t="shared" si="1"/>
        <v>8.0500000000000007</v>
      </c>
      <c r="E15" s="7">
        <f t="shared" si="2"/>
        <v>64400.000000000007</v>
      </c>
      <c r="F15" s="6"/>
      <c r="G15" s="6">
        <f t="shared" si="3"/>
        <v>0</v>
      </c>
      <c r="H15" s="6">
        <v>2021</v>
      </c>
      <c r="I15" s="6" t="s">
        <v>34</v>
      </c>
      <c r="J15" s="6"/>
      <c r="K15" s="6" t="s">
        <v>31</v>
      </c>
      <c r="L15" s="6" t="s">
        <v>34</v>
      </c>
      <c r="M15" s="6" t="s">
        <v>29</v>
      </c>
      <c r="N15" s="6"/>
      <c r="O15" s="6" t="s">
        <v>35</v>
      </c>
      <c r="P15" s="6" t="s">
        <v>30</v>
      </c>
    </row>
    <row r="16" spans="1:16" x14ac:dyDescent="0.35">
      <c r="A16" s="6"/>
      <c r="B16" s="6"/>
      <c r="C16" s="6"/>
      <c r="D16" s="6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35">
      <c r="A17" s="6" t="s">
        <v>28</v>
      </c>
      <c r="B17" s="6" t="s">
        <v>45</v>
      </c>
      <c r="C17" s="6">
        <v>2740</v>
      </c>
      <c r="D17" s="6">
        <v>274</v>
      </c>
      <c r="E17" s="7">
        <f t="shared" ref="E17:E24" si="4">C17*250</f>
        <v>685000</v>
      </c>
      <c r="F17" s="6">
        <v>718</v>
      </c>
      <c r="G17" s="6">
        <f>F17/10</f>
        <v>71.8</v>
      </c>
      <c r="H17" s="6">
        <v>2024</v>
      </c>
      <c r="I17" s="6" t="s">
        <v>34</v>
      </c>
      <c r="J17" s="6"/>
      <c r="K17" s="6" t="s">
        <v>31</v>
      </c>
      <c r="L17" s="6" t="s">
        <v>34</v>
      </c>
      <c r="M17" s="6" t="s">
        <v>27</v>
      </c>
      <c r="N17" s="6"/>
      <c r="O17" s="6" t="s">
        <v>35</v>
      </c>
      <c r="P17" s="6" t="s">
        <v>36</v>
      </c>
    </row>
    <row r="18" spans="1:16" x14ac:dyDescent="0.35">
      <c r="A18" s="6" t="s">
        <v>28</v>
      </c>
      <c r="B18" s="6" t="s">
        <v>46</v>
      </c>
      <c r="C18" s="6">
        <v>1732</v>
      </c>
      <c r="D18" s="6">
        <v>173.4</v>
      </c>
      <c r="E18" s="7">
        <f t="shared" si="4"/>
        <v>433000</v>
      </c>
      <c r="F18" s="6">
        <v>237</v>
      </c>
      <c r="G18" s="6">
        <f t="shared" ref="G18:G24" si="5">F18/10</f>
        <v>23.7</v>
      </c>
      <c r="H18" s="6">
        <v>2023</v>
      </c>
      <c r="I18" s="6" t="s">
        <v>34</v>
      </c>
      <c r="J18" s="6"/>
      <c r="K18" s="6" t="s">
        <v>31</v>
      </c>
      <c r="L18" s="6" t="s">
        <v>34</v>
      </c>
      <c r="M18" s="6" t="s">
        <v>27</v>
      </c>
      <c r="N18" s="6"/>
      <c r="O18" s="6" t="s">
        <v>35</v>
      </c>
      <c r="P18" s="6" t="s">
        <v>36</v>
      </c>
    </row>
    <row r="19" spans="1:16" x14ac:dyDescent="0.35">
      <c r="A19" s="6" t="s">
        <v>28</v>
      </c>
      <c r="B19" s="6" t="s">
        <v>47</v>
      </c>
      <c r="C19" s="6">
        <v>2782</v>
      </c>
      <c r="D19" s="6">
        <v>278.2</v>
      </c>
      <c r="E19" s="7">
        <f t="shared" si="4"/>
        <v>695500</v>
      </c>
      <c r="F19" s="6">
        <v>903</v>
      </c>
      <c r="G19" s="6">
        <f t="shared" si="5"/>
        <v>90.3</v>
      </c>
      <c r="H19" s="6">
        <v>2024</v>
      </c>
      <c r="I19" s="6" t="s">
        <v>34</v>
      </c>
      <c r="J19" s="6"/>
      <c r="K19" s="6" t="s">
        <v>31</v>
      </c>
      <c r="L19" s="6" t="s">
        <v>34</v>
      </c>
      <c r="M19" s="6" t="s">
        <v>27</v>
      </c>
      <c r="N19" s="6"/>
      <c r="O19" s="6" t="s">
        <v>35</v>
      </c>
      <c r="P19" s="6" t="s">
        <v>36</v>
      </c>
    </row>
    <row r="20" spans="1:16" x14ac:dyDescent="0.35">
      <c r="A20" s="6" t="s">
        <v>28</v>
      </c>
      <c r="B20" s="6" t="s">
        <v>48</v>
      </c>
      <c r="C20" s="6">
        <v>1866</v>
      </c>
      <c r="D20" s="6">
        <v>186.6</v>
      </c>
      <c r="E20" s="7">
        <f t="shared" si="4"/>
        <v>466500</v>
      </c>
      <c r="F20" s="6">
        <v>469</v>
      </c>
      <c r="G20" s="6">
        <f t="shared" si="5"/>
        <v>46.9</v>
      </c>
      <c r="H20" s="6">
        <v>2023</v>
      </c>
      <c r="I20" s="6" t="s">
        <v>34</v>
      </c>
      <c r="J20" s="6"/>
      <c r="K20" s="6" t="s">
        <v>31</v>
      </c>
      <c r="L20" s="6" t="s">
        <v>34</v>
      </c>
      <c r="M20" s="6" t="s">
        <v>27</v>
      </c>
      <c r="N20" s="6"/>
      <c r="O20" s="6" t="s">
        <v>35</v>
      </c>
      <c r="P20" s="6" t="s">
        <v>36</v>
      </c>
    </row>
    <row r="21" spans="1:16" x14ac:dyDescent="0.35">
      <c r="A21" s="6" t="s">
        <v>28</v>
      </c>
      <c r="B21" s="6" t="s">
        <v>49</v>
      </c>
      <c r="C21" s="6">
        <v>277</v>
      </c>
      <c r="D21" s="6">
        <v>27.7</v>
      </c>
      <c r="E21" s="7">
        <f t="shared" si="4"/>
        <v>69250</v>
      </c>
      <c r="F21" s="6">
        <v>0</v>
      </c>
      <c r="G21" s="6">
        <f t="shared" si="5"/>
        <v>0</v>
      </c>
      <c r="H21" s="6">
        <v>2020</v>
      </c>
      <c r="I21" s="6" t="s">
        <v>34</v>
      </c>
      <c r="J21" s="6"/>
      <c r="K21" s="6" t="s">
        <v>31</v>
      </c>
      <c r="L21" s="6" t="s">
        <v>34</v>
      </c>
      <c r="M21" s="6" t="s">
        <v>29</v>
      </c>
      <c r="N21" s="6"/>
      <c r="O21" s="6" t="s">
        <v>35</v>
      </c>
      <c r="P21" s="6" t="s">
        <v>36</v>
      </c>
    </row>
    <row r="22" spans="1:16" x14ac:dyDescent="0.35">
      <c r="A22" s="6" t="s">
        <v>28</v>
      </c>
      <c r="B22" s="6" t="s">
        <v>50</v>
      </c>
      <c r="C22" s="6">
        <v>414</v>
      </c>
      <c r="D22" s="6">
        <v>41.4</v>
      </c>
      <c r="E22" s="7">
        <f t="shared" si="4"/>
        <v>103500</v>
      </c>
      <c r="F22" s="6">
        <v>128</v>
      </c>
      <c r="G22" s="6">
        <f t="shared" si="5"/>
        <v>12.8</v>
      </c>
      <c r="H22" s="6">
        <v>2022</v>
      </c>
      <c r="I22" s="6" t="s">
        <v>34</v>
      </c>
      <c r="J22" s="6"/>
      <c r="K22" s="6" t="s">
        <v>31</v>
      </c>
      <c r="L22" s="6" t="s">
        <v>34</v>
      </c>
      <c r="M22" s="6" t="s">
        <v>29</v>
      </c>
      <c r="N22" s="6"/>
      <c r="O22" s="6" t="s">
        <v>35</v>
      </c>
      <c r="P22" s="6" t="s">
        <v>36</v>
      </c>
    </row>
    <row r="23" spans="1:16" x14ac:dyDescent="0.35">
      <c r="A23" s="6" t="s">
        <v>28</v>
      </c>
      <c r="B23" s="6" t="s">
        <v>51</v>
      </c>
      <c r="C23" s="6">
        <v>3736</v>
      </c>
      <c r="D23" s="6">
        <v>373.6</v>
      </c>
      <c r="E23" s="7">
        <f t="shared" si="4"/>
        <v>934000</v>
      </c>
      <c r="F23" s="6">
        <v>217</v>
      </c>
      <c r="G23" s="6">
        <f t="shared" si="5"/>
        <v>21.7</v>
      </c>
      <c r="H23" s="6">
        <v>2022</v>
      </c>
      <c r="I23" s="6" t="s">
        <v>34</v>
      </c>
      <c r="J23" s="6"/>
      <c r="K23" s="6" t="s">
        <v>31</v>
      </c>
      <c r="L23" s="6" t="s">
        <v>34</v>
      </c>
      <c r="M23" s="6" t="s">
        <v>27</v>
      </c>
      <c r="N23" s="6"/>
      <c r="O23" s="6" t="s">
        <v>35</v>
      </c>
      <c r="P23" s="6" t="s">
        <v>36</v>
      </c>
    </row>
    <row r="24" spans="1:16" x14ac:dyDescent="0.35">
      <c r="A24" s="6" t="s">
        <v>28</v>
      </c>
      <c r="B24" s="6" t="s">
        <v>52</v>
      </c>
      <c r="C24" s="6">
        <v>771</v>
      </c>
      <c r="D24" s="6">
        <v>71.7</v>
      </c>
      <c r="E24" s="7">
        <f t="shared" si="4"/>
        <v>192750</v>
      </c>
      <c r="F24" s="6">
        <v>140</v>
      </c>
      <c r="G24" s="6">
        <f t="shared" si="5"/>
        <v>14</v>
      </c>
      <c r="H24" s="6">
        <v>2023</v>
      </c>
      <c r="I24" s="6" t="s">
        <v>34</v>
      </c>
      <c r="J24" s="6"/>
      <c r="K24" s="6" t="s">
        <v>31</v>
      </c>
      <c r="L24" s="6" t="s">
        <v>34</v>
      </c>
      <c r="M24" s="6" t="s">
        <v>27</v>
      </c>
      <c r="N24" s="6"/>
      <c r="O24" s="6" t="s">
        <v>35</v>
      </c>
      <c r="P24" s="6" t="s">
        <v>36</v>
      </c>
    </row>
    <row r="25" spans="1:16" x14ac:dyDescent="0.35">
      <c r="A25" s="6"/>
      <c r="B25" s="6"/>
      <c r="C25" s="6"/>
      <c r="D25" s="6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35">
      <c r="A26" s="6" t="s">
        <v>28</v>
      </c>
      <c r="B26" s="6" t="s">
        <v>53</v>
      </c>
      <c r="C26" s="6">
        <v>1004</v>
      </c>
      <c r="D26" s="6">
        <f>C26/10</f>
        <v>100.4</v>
      </c>
      <c r="E26" s="7">
        <f>C26*250</f>
        <v>251000</v>
      </c>
      <c r="F26" s="6">
        <v>93</v>
      </c>
      <c r="G26" s="6">
        <f>F26/10</f>
        <v>9.3000000000000007</v>
      </c>
      <c r="H26" s="6">
        <v>2022</v>
      </c>
      <c r="I26" s="6" t="s">
        <v>34</v>
      </c>
      <c r="J26" s="6"/>
      <c r="K26" s="6" t="s">
        <v>31</v>
      </c>
      <c r="L26" s="6" t="s">
        <v>34</v>
      </c>
      <c r="M26" s="6" t="s">
        <v>27</v>
      </c>
      <c r="N26" s="6"/>
      <c r="O26" s="6" t="s">
        <v>35</v>
      </c>
      <c r="P26" s="6" t="s">
        <v>36</v>
      </c>
    </row>
    <row r="27" spans="1:16" x14ac:dyDescent="0.35">
      <c r="A27" s="6" t="s">
        <v>28</v>
      </c>
      <c r="B27" s="6" t="s">
        <v>54</v>
      </c>
      <c r="C27" s="6">
        <v>365</v>
      </c>
      <c r="D27" s="6">
        <f t="shared" ref="D27:D33" si="6">C27/10</f>
        <v>36.5</v>
      </c>
      <c r="E27" s="7">
        <f t="shared" ref="E27:E33" si="7">C27*250</f>
        <v>91250</v>
      </c>
      <c r="F27" s="6">
        <v>289</v>
      </c>
      <c r="G27" s="6">
        <f t="shared" ref="G27:G32" si="8">F27/10</f>
        <v>28.9</v>
      </c>
      <c r="H27" s="6">
        <v>2023</v>
      </c>
      <c r="I27" s="6" t="s">
        <v>34</v>
      </c>
      <c r="J27" s="6"/>
      <c r="K27" s="6" t="s">
        <v>31</v>
      </c>
      <c r="L27" s="6" t="s">
        <v>34</v>
      </c>
      <c r="M27" s="6" t="s">
        <v>27</v>
      </c>
      <c r="N27" s="6"/>
      <c r="O27" s="6" t="s">
        <v>35</v>
      </c>
      <c r="P27" s="6" t="s">
        <v>36</v>
      </c>
    </row>
    <row r="28" spans="1:16" x14ac:dyDescent="0.35">
      <c r="A28" s="6" t="s">
        <v>28</v>
      </c>
      <c r="B28" s="6" t="s">
        <v>55</v>
      </c>
      <c r="C28" s="6">
        <v>774</v>
      </c>
      <c r="D28" s="6">
        <f t="shared" si="6"/>
        <v>77.400000000000006</v>
      </c>
      <c r="E28" s="7">
        <f t="shared" si="7"/>
        <v>193500</v>
      </c>
      <c r="F28" s="6">
        <v>534</v>
      </c>
      <c r="G28" s="6">
        <f t="shared" si="8"/>
        <v>53.4</v>
      </c>
      <c r="H28" s="6">
        <v>2023</v>
      </c>
      <c r="I28" s="6" t="s">
        <v>34</v>
      </c>
      <c r="J28" s="6"/>
      <c r="K28" s="6" t="s">
        <v>31</v>
      </c>
      <c r="L28" s="6" t="s">
        <v>34</v>
      </c>
      <c r="M28" s="6" t="s">
        <v>27</v>
      </c>
      <c r="N28" s="6"/>
      <c r="O28" s="6" t="s">
        <v>35</v>
      </c>
      <c r="P28" s="6" t="s">
        <v>36</v>
      </c>
    </row>
    <row r="29" spans="1:16" x14ac:dyDescent="0.35">
      <c r="A29" s="6" t="s">
        <v>28</v>
      </c>
      <c r="B29" s="6" t="s">
        <v>56</v>
      </c>
      <c r="C29" s="6">
        <v>403</v>
      </c>
      <c r="D29" s="6">
        <f t="shared" si="6"/>
        <v>40.299999999999997</v>
      </c>
      <c r="E29" s="7">
        <f t="shared" si="7"/>
        <v>100750</v>
      </c>
      <c r="F29" s="6">
        <v>128</v>
      </c>
      <c r="G29" s="6">
        <f t="shared" si="8"/>
        <v>12.8</v>
      </c>
      <c r="H29" s="6">
        <v>2022</v>
      </c>
      <c r="I29" s="6" t="s">
        <v>34</v>
      </c>
      <c r="J29" s="6"/>
      <c r="K29" s="6" t="s">
        <v>31</v>
      </c>
      <c r="L29" s="6" t="s">
        <v>34</v>
      </c>
      <c r="M29" s="6" t="s">
        <v>27</v>
      </c>
      <c r="N29" s="6"/>
      <c r="O29" s="6" t="s">
        <v>35</v>
      </c>
      <c r="P29" s="6" t="s">
        <v>36</v>
      </c>
    </row>
    <row r="30" spans="1:16" x14ac:dyDescent="0.35">
      <c r="A30" s="6" t="s">
        <v>28</v>
      </c>
      <c r="B30" s="6" t="s">
        <v>57</v>
      </c>
      <c r="C30" s="6">
        <f>799+190</f>
        <v>989</v>
      </c>
      <c r="D30" s="6">
        <f t="shared" si="6"/>
        <v>98.9</v>
      </c>
      <c r="E30" s="7">
        <f t="shared" si="7"/>
        <v>247250</v>
      </c>
      <c r="F30" s="6">
        <v>528</v>
      </c>
      <c r="G30" s="6">
        <f t="shared" si="8"/>
        <v>52.8</v>
      </c>
      <c r="H30" s="6">
        <v>2022</v>
      </c>
      <c r="I30" s="6" t="s">
        <v>34</v>
      </c>
      <c r="J30" s="6"/>
      <c r="K30" s="6" t="s">
        <v>31</v>
      </c>
      <c r="L30" s="6" t="s">
        <v>34</v>
      </c>
      <c r="M30" s="6" t="s">
        <v>27</v>
      </c>
      <c r="N30" s="6"/>
      <c r="O30" s="6" t="s">
        <v>35</v>
      </c>
      <c r="P30" s="6" t="s">
        <v>36</v>
      </c>
    </row>
    <row r="31" spans="1:16" x14ac:dyDescent="0.35">
      <c r="A31" s="6" t="s">
        <v>28</v>
      </c>
      <c r="B31" s="6" t="s">
        <v>58</v>
      </c>
      <c r="C31" s="6">
        <v>349</v>
      </c>
      <c r="D31" s="6">
        <f t="shared" si="6"/>
        <v>34.9</v>
      </c>
      <c r="E31" s="7">
        <f t="shared" si="7"/>
        <v>87250</v>
      </c>
      <c r="F31" s="6">
        <v>10</v>
      </c>
      <c r="G31" s="6">
        <f t="shared" si="8"/>
        <v>1</v>
      </c>
      <c r="H31" s="6">
        <v>2022</v>
      </c>
      <c r="I31" s="6" t="s">
        <v>34</v>
      </c>
      <c r="J31" s="6"/>
      <c r="K31" s="6" t="s">
        <v>31</v>
      </c>
      <c r="L31" s="6" t="s">
        <v>34</v>
      </c>
      <c r="M31" s="6" t="s">
        <v>27</v>
      </c>
      <c r="N31" s="6"/>
      <c r="O31" s="6" t="s">
        <v>35</v>
      </c>
      <c r="P31" s="6" t="s">
        <v>36</v>
      </c>
    </row>
    <row r="32" spans="1:16" x14ac:dyDescent="0.35">
      <c r="A32" s="6" t="s">
        <v>28</v>
      </c>
      <c r="B32" s="6" t="s">
        <v>59</v>
      </c>
      <c r="C32" s="6">
        <v>261</v>
      </c>
      <c r="D32" s="6">
        <f t="shared" si="6"/>
        <v>26.1</v>
      </c>
      <c r="E32" s="7">
        <f t="shared" si="7"/>
        <v>65250</v>
      </c>
      <c r="F32" s="6">
        <v>0</v>
      </c>
      <c r="G32" s="6">
        <f t="shared" si="8"/>
        <v>0</v>
      </c>
      <c r="H32" s="6">
        <v>2020</v>
      </c>
      <c r="I32" s="6" t="s">
        <v>34</v>
      </c>
      <c r="J32" s="6"/>
      <c r="K32" s="6" t="s">
        <v>31</v>
      </c>
      <c r="L32" s="6" t="s">
        <v>34</v>
      </c>
      <c r="M32" s="6" t="s">
        <v>29</v>
      </c>
      <c r="N32" s="6"/>
      <c r="O32" s="6" t="s">
        <v>35</v>
      </c>
      <c r="P32" s="6" t="s">
        <v>36</v>
      </c>
    </row>
    <row r="33" spans="1:16" x14ac:dyDescent="0.35">
      <c r="A33" s="6" t="s">
        <v>28</v>
      </c>
      <c r="B33" s="6" t="s">
        <v>60</v>
      </c>
      <c r="C33" s="6">
        <v>410</v>
      </c>
      <c r="D33" s="6">
        <f t="shared" si="6"/>
        <v>41</v>
      </c>
      <c r="E33" s="7">
        <f t="shared" si="7"/>
        <v>102500</v>
      </c>
      <c r="F33" s="6">
        <v>304</v>
      </c>
      <c r="G33" s="6">
        <f>F33/10</f>
        <v>30.4</v>
      </c>
      <c r="H33" s="6">
        <v>2023</v>
      </c>
      <c r="I33" s="6" t="s">
        <v>34</v>
      </c>
      <c r="J33" s="6"/>
      <c r="K33" s="6" t="s">
        <v>31</v>
      </c>
      <c r="L33" s="6" t="s">
        <v>34</v>
      </c>
      <c r="M33" s="6" t="s">
        <v>29</v>
      </c>
      <c r="N33" s="6"/>
      <c r="O33" s="6" t="s">
        <v>35</v>
      </c>
      <c r="P33" s="6" t="s">
        <v>36</v>
      </c>
    </row>
    <row r="34" spans="1:16" x14ac:dyDescent="0.35">
      <c r="A34" s="6"/>
      <c r="B34" s="6"/>
      <c r="C34" s="6"/>
      <c r="D34" s="6"/>
      <c r="E34" s="7"/>
      <c r="F34" s="7"/>
      <c r="G34" s="9"/>
      <c r="H34" s="10"/>
      <c r="I34" s="6"/>
      <c r="J34" s="6"/>
      <c r="K34" s="6"/>
      <c r="L34" s="6"/>
      <c r="M34" s="6"/>
      <c r="N34" s="6"/>
      <c r="O34" s="6"/>
      <c r="P34" s="6"/>
    </row>
    <row r="35" spans="1:16" x14ac:dyDescent="0.35">
      <c r="A35" s="6" t="s">
        <v>28</v>
      </c>
      <c r="B35" s="6" t="s">
        <v>61</v>
      </c>
      <c r="C35" s="6">
        <v>141</v>
      </c>
      <c r="D35" s="6">
        <f>C35/10</f>
        <v>14.1</v>
      </c>
      <c r="E35" s="7">
        <f>C35*250</f>
        <v>35250</v>
      </c>
      <c r="F35" s="7">
        <v>84</v>
      </c>
      <c r="G35" s="9">
        <f>F35/10</f>
        <v>8.4</v>
      </c>
      <c r="H35" s="10">
        <v>2022</v>
      </c>
      <c r="I35" s="6" t="s">
        <v>34</v>
      </c>
      <c r="J35" s="6"/>
      <c r="K35" s="6" t="s">
        <v>31</v>
      </c>
      <c r="L35" s="6" t="s">
        <v>34</v>
      </c>
      <c r="M35" s="6" t="s">
        <v>27</v>
      </c>
      <c r="N35" s="6"/>
      <c r="O35" s="6" t="s">
        <v>35</v>
      </c>
      <c r="P35" s="6" t="s">
        <v>36</v>
      </c>
    </row>
    <row r="36" spans="1:16" x14ac:dyDescent="0.35">
      <c r="A36" s="6" t="s">
        <v>28</v>
      </c>
      <c r="B36" s="6" t="s">
        <v>62</v>
      </c>
      <c r="C36" s="6">
        <v>16</v>
      </c>
      <c r="D36" s="6">
        <f t="shared" ref="D36:D42" si="9">C36/10</f>
        <v>1.6</v>
      </c>
      <c r="E36" s="7">
        <f t="shared" ref="E36:E42" si="10">C36*250</f>
        <v>4000</v>
      </c>
      <c r="F36" s="7">
        <v>16</v>
      </c>
      <c r="G36" s="9">
        <f t="shared" ref="G36:G41" si="11">F36/10</f>
        <v>1.6</v>
      </c>
      <c r="H36" s="10">
        <v>2023</v>
      </c>
      <c r="I36" s="6" t="s">
        <v>34</v>
      </c>
      <c r="J36" s="6"/>
      <c r="K36" s="6" t="s">
        <v>31</v>
      </c>
      <c r="L36" s="6" t="s">
        <v>34</v>
      </c>
      <c r="M36" s="6" t="s">
        <v>27</v>
      </c>
      <c r="N36" s="6"/>
      <c r="O36" s="6" t="s">
        <v>35</v>
      </c>
      <c r="P36" s="6" t="s">
        <v>36</v>
      </c>
    </row>
    <row r="37" spans="1:16" x14ac:dyDescent="0.35">
      <c r="A37" s="6" t="s">
        <v>28</v>
      </c>
      <c r="B37" s="6" t="s">
        <v>63</v>
      </c>
      <c r="C37" s="6">
        <v>182</v>
      </c>
      <c r="D37" s="6">
        <f t="shared" si="9"/>
        <v>18.2</v>
      </c>
      <c r="E37" s="7">
        <f t="shared" si="10"/>
        <v>45500</v>
      </c>
      <c r="F37" s="7">
        <v>110</v>
      </c>
      <c r="G37" s="9">
        <f t="shared" si="11"/>
        <v>11</v>
      </c>
      <c r="H37" s="10">
        <v>2023</v>
      </c>
      <c r="I37" s="6" t="s">
        <v>34</v>
      </c>
      <c r="J37" s="6"/>
      <c r="K37" s="6" t="s">
        <v>31</v>
      </c>
      <c r="L37" s="6" t="s">
        <v>34</v>
      </c>
      <c r="M37" s="6" t="s">
        <v>27</v>
      </c>
      <c r="N37" s="6"/>
      <c r="O37" s="6" t="s">
        <v>35</v>
      </c>
      <c r="P37" s="6" t="s">
        <v>36</v>
      </c>
    </row>
    <row r="38" spans="1:16" x14ac:dyDescent="0.35">
      <c r="A38" s="6" t="s">
        <v>28</v>
      </c>
      <c r="B38" s="6" t="s">
        <v>64</v>
      </c>
      <c r="C38" s="6">
        <v>76</v>
      </c>
      <c r="D38" s="6">
        <f t="shared" si="9"/>
        <v>7.6</v>
      </c>
      <c r="E38" s="7">
        <f t="shared" si="10"/>
        <v>19000</v>
      </c>
      <c r="F38" s="6">
        <v>0</v>
      </c>
      <c r="G38" s="9">
        <f t="shared" si="11"/>
        <v>0</v>
      </c>
      <c r="H38" s="10">
        <v>2021</v>
      </c>
      <c r="I38" s="6" t="s">
        <v>34</v>
      </c>
      <c r="J38" s="6"/>
      <c r="K38" s="6" t="s">
        <v>31</v>
      </c>
      <c r="L38" s="6" t="s">
        <v>34</v>
      </c>
      <c r="M38" s="6" t="s">
        <v>29</v>
      </c>
      <c r="N38" s="6"/>
      <c r="O38" s="6" t="s">
        <v>35</v>
      </c>
      <c r="P38" s="6" t="s">
        <v>36</v>
      </c>
    </row>
    <row r="39" spans="1:16" x14ac:dyDescent="0.35">
      <c r="A39" s="6" t="s">
        <v>28</v>
      </c>
      <c r="B39" s="6" t="s">
        <v>65</v>
      </c>
      <c r="C39" s="6">
        <v>161</v>
      </c>
      <c r="D39" s="6">
        <f t="shared" si="9"/>
        <v>16.100000000000001</v>
      </c>
      <c r="E39" s="7">
        <f t="shared" si="10"/>
        <v>40250</v>
      </c>
      <c r="F39" s="7">
        <v>153</v>
      </c>
      <c r="G39" s="9">
        <f t="shared" si="11"/>
        <v>15.3</v>
      </c>
      <c r="H39" s="10">
        <v>2023</v>
      </c>
      <c r="I39" s="6" t="s">
        <v>34</v>
      </c>
      <c r="J39" s="6"/>
      <c r="K39" s="6" t="s">
        <v>31</v>
      </c>
      <c r="L39" s="6" t="s">
        <v>34</v>
      </c>
      <c r="M39" s="6" t="s">
        <v>27</v>
      </c>
      <c r="N39" s="6"/>
      <c r="O39" s="6" t="s">
        <v>35</v>
      </c>
      <c r="P39" s="6" t="s">
        <v>36</v>
      </c>
    </row>
    <row r="40" spans="1:16" x14ac:dyDescent="0.35">
      <c r="A40" s="6" t="s">
        <v>28</v>
      </c>
      <c r="B40" s="6" t="s">
        <v>66</v>
      </c>
      <c r="C40" s="6">
        <v>29</v>
      </c>
      <c r="D40" s="6">
        <f t="shared" si="9"/>
        <v>2.9</v>
      </c>
      <c r="E40" s="7">
        <f t="shared" si="10"/>
        <v>7250</v>
      </c>
      <c r="F40" s="7">
        <v>4</v>
      </c>
      <c r="G40" s="9">
        <f t="shared" si="11"/>
        <v>0.4</v>
      </c>
      <c r="H40" s="10">
        <v>2022</v>
      </c>
      <c r="I40" s="6" t="s">
        <v>34</v>
      </c>
      <c r="J40" s="6"/>
      <c r="K40" s="6" t="s">
        <v>31</v>
      </c>
      <c r="L40" s="6" t="s">
        <v>34</v>
      </c>
      <c r="M40" s="6" t="s">
        <v>27</v>
      </c>
      <c r="N40" s="6"/>
      <c r="O40" s="6" t="s">
        <v>35</v>
      </c>
      <c r="P40" s="6" t="s">
        <v>36</v>
      </c>
    </row>
    <row r="41" spans="1:16" x14ac:dyDescent="0.35">
      <c r="A41" s="6" t="s">
        <v>28</v>
      </c>
      <c r="B41" s="6" t="s">
        <v>67</v>
      </c>
      <c r="C41" s="6">
        <v>45</v>
      </c>
      <c r="D41" s="6">
        <f t="shared" si="9"/>
        <v>4.5</v>
      </c>
      <c r="E41" s="7">
        <f t="shared" si="10"/>
        <v>11250</v>
      </c>
      <c r="F41" s="7">
        <v>0</v>
      </c>
      <c r="G41" s="9">
        <f t="shared" si="11"/>
        <v>0</v>
      </c>
      <c r="H41" s="10">
        <v>2020</v>
      </c>
      <c r="I41" s="6" t="s">
        <v>34</v>
      </c>
      <c r="J41" s="6"/>
      <c r="K41" s="6" t="s">
        <v>31</v>
      </c>
      <c r="L41" s="6" t="s">
        <v>34</v>
      </c>
      <c r="M41" s="11" t="s">
        <v>29</v>
      </c>
      <c r="N41" s="6"/>
      <c r="O41" s="6" t="s">
        <v>35</v>
      </c>
      <c r="P41" s="6" t="s">
        <v>36</v>
      </c>
    </row>
    <row r="42" spans="1:16" x14ac:dyDescent="0.35">
      <c r="A42" s="6" t="s">
        <v>28</v>
      </c>
      <c r="B42" s="6" t="s">
        <v>68</v>
      </c>
      <c r="C42" s="7">
        <v>0</v>
      </c>
      <c r="D42" s="7">
        <f t="shared" si="9"/>
        <v>0</v>
      </c>
      <c r="E42" s="7">
        <f t="shared" si="10"/>
        <v>0</v>
      </c>
      <c r="F42" s="7">
        <v>0</v>
      </c>
      <c r="G42" s="9">
        <f>F42/10</f>
        <v>0</v>
      </c>
      <c r="H42" s="10">
        <v>2020</v>
      </c>
      <c r="I42" s="6" t="s">
        <v>34</v>
      </c>
      <c r="J42" s="6"/>
      <c r="K42" s="6" t="s">
        <v>31</v>
      </c>
      <c r="L42" s="6" t="s">
        <v>34</v>
      </c>
      <c r="M42" s="11" t="s">
        <v>29</v>
      </c>
      <c r="N42" s="6"/>
      <c r="O42" s="6" t="s">
        <v>35</v>
      </c>
      <c r="P42" s="6" t="s">
        <v>36</v>
      </c>
    </row>
    <row r="43" spans="1:16" x14ac:dyDescent="0.35">
      <c r="A43" s="6"/>
      <c r="B43" s="6"/>
      <c r="C43" s="6"/>
      <c r="D43" s="6"/>
      <c r="E43" s="7"/>
      <c r="F43" s="7"/>
      <c r="G43" s="9"/>
      <c r="H43" s="10"/>
      <c r="I43" s="6"/>
      <c r="J43" s="6"/>
      <c r="K43" s="6"/>
      <c r="L43" s="6"/>
      <c r="M43" s="6"/>
      <c r="N43" s="6"/>
      <c r="O43" s="6"/>
      <c r="P43" s="6"/>
    </row>
    <row r="44" spans="1:16" x14ac:dyDescent="0.35">
      <c r="A44" s="6" t="s">
        <v>28</v>
      </c>
      <c r="B44" s="6" t="s">
        <v>69</v>
      </c>
      <c r="C44" s="6">
        <v>580</v>
      </c>
      <c r="D44" s="6">
        <f>C44/10</f>
        <v>58</v>
      </c>
      <c r="E44" s="7">
        <f>C44*250</f>
        <v>145000</v>
      </c>
      <c r="F44" s="7">
        <v>580</v>
      </c>
      <c r="G44" s="9">
        <f>F44/10</f>
        <v>58</v>
      </c>
      <c r="H44" s="10">
        <v>2022</v>
      </c>
      <c r="I44" s="6" t="s">
        <v>34</v>
      </c>
      <c r="J44" s="6"/>
      <c r="K44" s="6" t="s">
        <v>31</v>
      </c>
      <c r="L44" s="6" t="s">
        <v>34</v>
      </c>
      <c r="M44" s="6" t="s">
        <v>27</v>
      </c>
      <c r="N44" s="6"/>
      <c r="O44" s="6" t="s">
        <v>35</v>
      </c>
      <c r="P44" s="6" t="s">
        <v>36</v>
      </c>
    </row>
    <row r="45" spans="1:16" x14ac:dyDescent="0.35">
      <c r="A45" s="6" t="s">
        <v>28</v>
      </c>
      <c r="B45" s="6" t="s">
        <v>70</v>
      </c>
      <c r="C45" s="6">
        <v>190</v>
      </c>
      <c r="D45" s="6">
        <f t="shared" ref="D45:D51" si="12">C45/10</f>
        <v>19</v>
      </c>
      <c r="E45" s="7">
        <f t="shared" ref="E45:E51" si="13">C45*250</f>
        <v>47500</v>
      </c>
      <c r="F45" s="7">
        <v>91</v>
      </c>
      <c r="G45" s="9">
        <f t="shared" ref="G45:G50" si="14">F45/10</f>
        <v>9.1</v>
      </c>
      <c r="H45" s="10">
        <v>2023</v>
      </c>
      <c r="I45" s="6" t="s">
        <v>34</v>
      </c>
      <c r="J45" s="6"/>
      <c r="K45" s="6" t="s">
        <v>31</v>
      </c>
      <c r="L45" s="6" t="s">
        <v>34</v>
      </c>
      <c r="M45" s="6" t="s">
        <v>27</v>
      </c>
      <c r="N45" s="6"/>
      <c r="O45" s="6" t="s">
        <v>35</v>
      </c>
      <c r="P45" s="6" t="s">
        <v>36</v>
      </c>
    </row>
    <row r="46" spans="1:16" x14ac:dyDescent="0.35">
      <c r="A46" s="6" t="s">
        <v>28</v>
      </c>
      <c r="B46" s="6" t="s">
        <v>71</v>
      </c>
      <c r="C46" s="6">
        <v>582</v>
      </c>
      <c r="D46" s="6">
        <f t="shared" si="12"/>
        <v>58.2</v>
      </c>
      <c r="E46" s="7">
        <f t="shared" si="13"/>
        <v>145500</v>
      </c>
      <c r="F46" s="7">
        <v>230</v>
      </c>
      <c r="G46" s="9">
        <f t="shared" si="14"/>
        <v>23</v>
      </c>
      <c r="H46" s="10">
        <v>2023</v>
      </c>
      <c r="I46" s="6" t="s">
        <v>34</v>
      </c>
      <c r="J46" s="6"/>
      <c r="K46" s="6" t="s">
        <v>31</v>
      </c>
      <c r="L46" s="6" t="s">
        <v>34</v>
      </c>
      <c r="M46" s="6" t="s">
        <v>27</v>
      </c>
      <c r="N46" s="6"/>
      <c r="O46" s="6" t="s">
        <v>35</v>
      </c>
      <c r="P46" s="6" t="s">
        <v>36</v>
      </c>
    </row>
    <row r="47" spans="1:16" x14ac:dyDescent="0.35">
      <c r="A47" s="6" t="s">
        <v>28</v>
      </c>
      <c r="B47" s="6" t="s">
        <v>72</v>
      </c>
      <c r="C47" s="6">
        <v>234</v>
      </c>
      <c r="D47" s="6">
        <f t="shared" si="12"/>
        <v>23.4</v>
      </c>
      <c r="E47" s="7">
        <f t="shared" si="13"/>
        <v>58500</v>
      </c>
      <c r="F47" s="7">
        <v>0</v>
      </c>
      <c r="G47" s="9">
        <f t="shared" si="14"/>
        <v>0</v>
      </c>
      <c r="H47" s="10">
        <v>2020</v>
      </c>
      <c r="I47" s="6" t="s">
        <v>34</v>
      </c>
      <c r="J47" s="6"/>
      <c r="K47" s="6" t="s">
        <v>31</v>
      </c>
      <c r="L47" s="6" t="s">
        <v>34</v>
      </c>
      <c r="M47" s="6" t="s">
        <v>29</v>
      </c>
      <c r="N47" s="6"/>
      <c r="O47" s="6" t="s">
        <v>35</v>
      </c>
      <c r="P47" s="6" t="s">
        <v>36</v>
      </c>
    </row>
    <row r="48" spans="1:16" x14ac:dyDescent="0.35">
      <c r="A48" s="6" t="s">
        <v>28</v>
      </c>
      <c r="B48" s="6" t="s">
        <v>73</v>
      </c>
      <c r="C48" s="6">
        <v>614</v>
      </c>
      <c r="D48" s="6">
        <f t="shared" si="12"/>
        <v>61.4</v>
      </c>
      <c r="E48" s="7">
        <f t="shared" si="13"/>
        <v>153500</v>
      </c>
      <c r="F48" s="7">
        <v>0</v>
      </c>
      <c r="G48" s="9">
        <f t="shared" si="14"/>
        <v>0</v>
      </c>
      <c r="H48" s="10">
        <v>2020</v>
      </c>
      <c r="I48" s="6" t="s">
        <v>34</v>
      </c>
      <c r="J48" s="6"/>
      <c r="K48" s="6" t="s">
        <v>31</v>
      </c>
      <c r="L48" s="6" t="s">
        <v>34</v>
      </c>
      <c r="M48" s="6" t="s">
        <v>29</v>
      </c>
      <c r="N48" s="6"/>
      <c r="O48" s="6" t="s">
        <v>35</v>
      </c>
      <c r="P48" s="6" t="s">
        <v>36</v>
      </c>
    </row>
    <row r="49" spans="1:16" x14ac:dyDescent="0.35">
      <c r="A49" s="6" t="s">
        <v>28</v>
      </c>
      <c r="B49" s="6" t="s">
        <v>74</v>
      </c>
      <c r="C49" s="6">
        <v>487</v>
      </c>
      <c r="D49" s="6">
        <f t="shared" si="12"/>
        <v>48.7</v>
      </c>
      <c r="E49" s="7">
        <f t="shared" si="13"/>
        <v>121750</v>
      </c>
      <c r="F49" s="7">
        <v>0</v>
      </c>
      <c r="G49" s="9">
        <f t="shared" si="14"/>
        <v>0</v>
      </c>
      <c r="H49" s="10">
        <v>2020</v>
      </c>
      <c r="I49" s="6" t="s">
        <v>34</v>
      </c>
      <c r="J49" s="6"/>
      <c r="K49" s="6" t="s">
        <v>31</v>
      </c>
      <c r="L49" s="6" t="s">
        <v>34</v>
      </c>
      <c r="M49" s="6" t="s">
        <v>29</v>
      </c>
      <c r="N49" s="6"/>
      <c r="O49" s="6" t="s">
        <v>35</v>
      </c>
      <c r="P49" s="6" t="s">
        <v>36</v>
      </c>
    </row>
    <row r="50" spans="1:16" x14ac:dyDescent="0.35">
      <c r="A50" s="6" t="s">
        <v>28</v>
      </c>
      <c r="B50" s="6" t="s">
        <v>75</v>
      </c>
      <c r="C50" s="6">
        <v>136</v>
      </c>
      <c r="D50" s="6">
        <f t="shared" si="12"/>
        <v>13.6</v>
      </c>
      <c r="E50" s="7">
        <f t="shared" si="13"/>
        <v>34000</v>
      </c>
      <c r="F50" s="7">
        <v>0</v>
      </c>
      <c r="G50" s="9">
        <f t="shared" si="14"/>
        <v>0</v>
      </c>
      <c r="H50" s="10">
        <v>2020</v>
      </c>
      <c r="I50" s="6" t="s">
        <v>34</v>
      </c>
      <c r="J50" s="6"/>
      <c r="K50" s="6" t="s">
        <v>31</v>
      </c>
      <c r="L50" s="6" t="s">
        <v>34</v>
      </c>
      <c r="M50" s="6" t="s">
        <v>29</v>
      </c>
      <c r="N50" s="6"/>
      <c r="O50" s="6" t="s">
        <v>35</v>
      </c>
      <c r="P50" s="6" t="s">
        <v>36</v>
      </c>
    </row>
    <row r="51" spans="1:16" x14ac:dyDescent="0.35">
      <c r="A51" s="6" t="s">
        <v>28</v>
      </c>
      <c r="B51" s="6" t="s">
        <v>76</v>
      </c>
      <c r="C51" s="6">
        <v>30</v>
      </c>
      <c r="D51" s="6">
        <f t="shared" si="12"/>
        <v>3</v>
      </c>
      <c r="E51" s="7">
        <f t="shared" si="13"/>
        <v>7500</v>
      </c>
      <c r="F51" s="7">
        <v>0</v>
      </c>
      <c r="G51" s="9">
        <f>F51/10</f>
        <v>0</v>
      </c>
      <c r="H51" s="10">
        <v>2020</v>
      </c>
      <c r="I51" s="6" t="s">
        <v>34</v>
      </c>
      <c r="J51" s="6"/>
      <c r="K51" s="6" t="s">
        <v>31</v>
      </c>
      <c r="L51" s="6" t="s">
        <v>34</v>
      </c>
      <c r="M51" s="6" t="s">
        <v>29</v>
      </c>
      <c r="N51" s="6"/>
      <c r="O51" s="6" t="s">
        <v>35</v>
      </c>
      <c r="P51" s="6" t="s">
        <v>36</v>
      </c>
    </row>
    <row r="52" spans="1:16" x14ac:dyDescent="0.35">
      <c r="A52" s="6"/>
      <c r="B52" s="6"/>
      <c r="C52" s="6"/>
      <c r="D52" s="6"/>
      <c r="E52" s="7"/>
      <c r="F52" s="7"/>
      <c r="G52" s="9"/>
      <c r="H52" s="10"/>
      <c r="I52" s="6"/>
      <c r="J52" s="6"/>
      <c r="K52" s="6"/>
      <c r="L52" s="6"/>
      <c r="M52" s="6"/>
      <c r="N52" s="6"/>
      <c r="O52" s="6"/>
      <c r="P52" s="6"/>
    </row>
    <row r="53" spans="1:16" x14ac:dyDescent="0.35">
      <c r="A53" s="6" t="s">
        <v>28</v>
      </c>
      <c r="B53" s="6" t="s">
        <v>77</v>
      </c>
      <c r="C53" s="6">
        <v>980</v>
      </c>
      <c r="D53" s="6">
        <f>C53/10</f>
        <v>98</v>
      </c>
      <c r="E53" s="7">
        <f>C53*250</f>
        <v>245000</v>
      </c>
      <c r="F53" s="7">
        <v>968</v>
      </c>
      <c r="G53" s="9">
        <f>F53/10</f>
        <v>96.8</v>
      </c>
      <c r="H53" s="10">
        <v>2022</v>
      </c>
      <c r="I53" s="6" t="s">
        <v>78</v>
      </c>
      <c r="J53" s="6"/>
      <c r="K53" s="6" t="s">
        <v>31</v>
      </c>
      <c r="L53" s="6" t="s">
        <v>24</v>
      </c>
      <c r="M53" s="6" t="s">
        <v>27</v>
      </c>
      <c r="N53" s="6"/>
      <c r="O53" s="6" t="s">
        <v>25</v>
      </c>
      <c r="P53" s="6" t="s">
        <v>36</v>
      </c>
    </row>
    <row r="54" spans="1:16" x14ac:dyDescent="0.35">
      <c r="A54" s="6" t="s">
        <v>28</v>
      </c>
      <c r="B54" s="6" t="s">
        <v>79</v>
      </c>
      <c r="C54" s="6">
        <v>127</v>
      </c>
      <c r="D54" s="6">
        <f t="shared" ref="D54:D60" si="15">C54/10</f>
        <v>12.7</v>
      </c>
      <c r="E54" s="7">
        <f t="shared" ref="E54:E60" si="16">C54*250</f>
        <v>31750</v>
      </c>
      <c r="F54" s="7">
        <v>97</v>
      </c>
      <c r="G54" s="9">
        <f t="shared" ref="G54:G59" si="17">F54/10</f>
        <v>9.6999999999999993</v>
      </c>
      <c r="H54" s="10">
        <v>2023</v>
      </c>
      <c r="I54" s="6" t="s">
        <v>78</v>
      </c>
      <c r="J54" s="6"/>
      <c r="K54" s="6" t="s">
        <v>31</v>
      </c>
      <c r="L54" s="6" t="s">
        <v>80</v>
      </c>
      <c r="M54" s="6" t="s">
        <v>27</v>
      </c>
      <c r="N54" s="6"/>
      <c r="O54" s="6" t="s">
        <v>25</v>
      </c>
      <c r="P54" s="6" t="s">
        <v>36</v>
      </c>
    </row>
    <row r="55" spans="1:16" x14ac:dyDescent="0.35">
      <c r="A55" s="6" t="s">
        <v>28</v>
      </c>
      <c r="B55" s="6" t="s">
        <v>81</v>
      </c>
      <c r="C55" s="6">
        <v>686</v>
      </c>
      <c r="D55" s="6">
        <f t="shared" si="15"/>
        <v>68.599999999999994</v>
      </c>
      <c r="E55" s="7">
        <f t="shared" si="16"/>
        <v>171500</v>
      </c>
      <c r="F55" s="7">
        <v>346</v>
      </c>
      <c r="G55" s="9">
        <f t="shared" si="17"/>
        <v>34.6</v>
      </c>
      <c r="H55" s="10">
        <v>2023</v>
      </c>
      <c r="I55" s="6" t="s">
        <v>78</v>
      </c>
      <c r="J55" s="6"/>
      <c r="K55" s="6" t="s">
        <v>31</v>
      </c>
      <c r="L55" s="6" t="s">
        <v>82</v>
      </c>
      <c r="M55" s="6" t="s">
        <v>27</v>
      </c>
      <c r="N55" s="6"/>
      <c r="O55" s="6" t="s">
        <v>25</v>
      </c>
      <c r="P55" s="6" t="s">
        <v>36</v>
      </c>
    </row>
    <row r="56" spans="1:16" x14ac:dyDescent="0.35">
      <c r="A56" s="6" t="s">
        <v>28</v>
      </c>
      <c r="B56" s="6" t="s">
        <v>83</v>
      </c>
      <c r="C56" s="6">
        <v>161</v>
      </c>
      <c r="D56" s="6">
        <f t="shared" si="15"/>
        <v>16.100000000000001</v>
      </c>
      <c r="E56" s="7">
        <f t="shared" si="16"/>
        <v>40250</v>
      </c>
      <c r="F56" s="7">
        <v>79</v>
      </c>
      <c r="G56" s="9">
        <f t="shared" si="17"/>
        <v>7.9</v>
      </c>
      <c r="H56" s="10">
        <v>2023</v>
      </c>
      <c r="I56" s="6" t="s">
        <v>78</v>
      </c>
      <c r="J56" s="6"/>
      <c r="K56" s="6" t="s">
        <v>31</v>
      </c>
      <c r="L56" s="6" t="s">
        <v>84</v>
      </c>
      <c r="M56" s="6" t="s">
        <v>27</v>
      </c>
      <c r="N56" s="6"/>
      <c r="O56" s="6" t="s">
        <v>25</v>
      </c>
      <c r="P56" s="6" t="s">
        <v>36</v>
      </c>
    </row>
    <row r="57" spans="1:16" x14ac:dyDescent="0.35">
      <c r="A57" s="6" t="s">
        <v>28</v>
      </c>
      <c r="B57" s="6" t="s">
        <v>85</v>
      </c>
      <c r="C57" s="6">
        <v>468</v>
      </c>
      <c r="D57" s="6">
        <f t="shared" si="15"/>
        <v>46.8</v>
      </c>
      <c r="E57" s="7">
        <f t="shared" si="16"/>
        <v>117000</v>
      </c>
      <c r="F57" s="7">
        <v>443</v>
      </c>
      <c r="G57" s="9">
        <f t="shared" si="17"/>
        <v>44.3</v>
      </c>
      <c r="H57" s="10">
        <v>2024</v>
      </c>
      <c r="I57" s="6" t="s">
        <v>78</v>
      </c>
      <c r="J57" s="6"/>
      <c r="K57" s="6" t="s">
        <v>31</v>
      </c>
      <c r="L57" s="6" t="s">
        <v>86</v>
      </c>
      <c r="M57" s="6" t="s">
        <v>27</v>
      </c>
      <c r="N57" s="6"/>
      <c r="O57" s="6" t="s">
        <v>25</v>
      </c>
      <c r="P57" s="6" t="s">
        <v>36</v>
      </c>
    </row>
    <row r="58" spans="1:16" x14ac:dyDescent="0.35">
      <c r="A58" s="6" t="s">
        <v>28</v>
      </c>
      <c r="B58" s="6" t="s">
        <v>87</v>
      </c>
      <c r="C58" s="6">
        <v>210</v>
      </c>
      <c r="D58" s="6">
        <f t="shared" si="15"/>
        <v>21</v>
      </c>
      <c r="E58" s="7">
        <f t="shared" si="16"/>
        <v>52500</v>
      </c>
      <c r="F58" s="7">
        <v>200</v>
      </c>
      <c r="G58" s="9">
        <f t="shared" si="17"/>
        <v>20</v>
      </c>
      <c r="H58" s="10">
        <v>2023</v>
      </c>
      <c r="I58" s="6" t="s">
        <v>78</v>
      </c>
      <c r="J58" s="6"/>
      <c r="K58" s="6" t="s">
        <v>31</v>
      </c>
      <c r="L58" s="6" t="s">
        <v>88</v>
      </c>
      <c r="M58" s="6" t="s">
        <v>27</v>
      </c>
      <c r="N58" s="6"/>
      <c r="O58" s="6" t="s">
        <v>25</v>
      </c>
      <c r="P58" s="6" t="s">
        <v>36</v>
      </c>
    </row>
    <row r="59" spans="1:16" x14ac:dyDescent="0.35">
      <c r="A59" s="6" t="s">
        <v>28</v>
      </c>
      <c r="B59" s="6" t="s">
        <v>89</v>
      </c>
      <c r="C59" s="6">
        <v>208</v>
      </c>
      <c r="D59" s="6">
        <f t="shared" si="15"/>
        <v>20.8</v>
      </c>
      <c r="E59" s="7">
        <f t="shared" si="16"/>
        <v>52000</v>
      </c>
      <c r="F59" s="7">
        <v>0</v>
      </c>
      <c r="G59" s="9">
        <f t="shared" si="17"/>
        <v>0</v>
      </c>
      <c r="H59" s="10">
        <v>2020</v>
      </c>
      <c r="I59" s="6" t="s">
        <v>78</v>
      </c>
      <c r="J59" s="6"/>
      <c r="K59" s="6" t="s">
        <v>31</v>
      </c>
      <c r="L59" s="6" t="s">
        <v>90</v>
      </c>
      <c r="M59" s="6" t="s">
        <v>29</v>
      </c>
      <c r="N59" s="6"/>
      <c r="O59" s="6" t="s">
        <v>25</v>
      </c>
      <c r="P59" s="6" t="s">
        <v>36</v>
      </c>
    </row>
    <row r="60" spans="1:16" x14ac:dyDescent="0.35">
      <c r="A60" s="6" t="s">
        <v>28</v>
      </c>
      <c r="B60" s="6" t="s">
        <v>91</v>
      </c>
      <c r="C60" s="7">
        <v>0</v>
      </c>
      <c r="D60" s="7">
        <f t="shared" si="15"/>
        <v>0</v>
      </c>
      <c r="E60" s="7">
        <f t="shared" si="16"/>
        <v>0</v>
      </c>
      <c r="F60" s="7">
        <v>0</v>
      </c>
      <c r="G60" s="9">
        <f>F60/10</f>
        <v>0</v>
      </c>
      <c r="H60" s="10">
        <v>2020</v>
      </c>
      <c r="I60" s="6" t="s">
        <v>78</v>
      </c>
      <c r="J60" s="6"/>
      <c r="K60" s="6" t="s">
        <v>31</v>
      </c>
      <c r="L60" s="6" t="s">
        <v>92</v>
      </c>
      <c r="M60" s="6" t="s">
        <v>29</v>
      </c>
      <c r="N60" s="6"/>
      <c r="O60" s="6" t="s">
        <v>25</v>
      </c>
      <c r="P60" s="6" t="s">
        <v>36</v>
      </c>
    </row>
    <row r="61" spans="1:16" x14ac:dyDescent="0.35">
      <c r="A61" s="6"/>
      <c r="B61" s="6"/>
      <c r="C61" s="6"/>
      <c r="D61" s="6"/>
      <c r="E61" s="7"/>
      <c r="F61" s="7"/>
      <c r="G61" s="9"/>
      <c r="H61" s="10"/>
      <c r="I61" s="6"/>
      <c r="J61" s="6"/>
      <c r="K61" s="6"/>
      <c r="L61" s="6"/>
      <c r="M61" s="6"/>
      <c r="N61" s="6"/>
      <c r="O61" s="6"/>
      <c r="P61" s="6"/>
    </row>
    <row r="62" spans="1:16" x14ac:dyDescent="0.35">
      <c r="A62" s="6" t="s">
        <v>28</v>
      </c>
      <c r="B62" s="6" t="s">
        <v>93</v>
      </c>
      <c r="C62" s="6">
        <v>183</v>
      </c>
      <c r="D62" s="6">
        <f>C62/10</f>
        <v>18.3</v>
      </c>
      <c r="E62" s="7">
        <f>C62*250</f>
        <v>45750</v>
      </c>
      <c r="F62" s="7">
        <v>183</v>
      </c>
      <c r="G62" s="9">
        <f>F62/10</f>
        <v>18.3</v>
      </c>
      <c r="H62" s="10">
        <v>2022</v>
      </c>
      <c r="I62" s="6" t="s">
        <v>34</v>
      </c>
      <c r="J62" s="6"/>
      <c r="K62" s="6" t="s">
        <v>31</v>
      </c>
      <c r="L62" s="6" t="s">
        <v>34</v>
      </c>
      <c r="M62" s="6" t="s">
        <v>27</v>
      </c>
      <c r="N62" s="6"/>
      <c r="O62" s="6" t="s">
        <v>35</v>
      </c>
      <c r="P62" s="6" t="s">
        <v>36</v>
      </c>
    </row>
    <row r="63" spans="1:16" x14ac:dyDescent="0.35">
      <c r="A63" s="6" t="s">
        <v>28</v>
      </c>
      <c r="B63" s="6" t="s">
        <v>94</v>
      </c>
      <c r="C63" s="6">
        <v>43</v>
      </c>
      <c r="D63" s="6">
        <f t="shared" ref="D63:D69" si="18">C63/10</f>
        <v>4.3</v>
      </c>
      <c r="E63" s="7">
        <f t="shared" ref="E63:E69" si="19">C63*250</f>
        <v>10750</v>
      </c>
      <c r="F63" s="7">
        <v>43</v>
      </c>
      <c r="G63" s="9">
        <f t="shared" ref="G63:G68" si="20">F63/10</f>
        <v>4.3</v>
      </c>
      <c r="H63" s="10">
        <v>2023</v>
      </c>
      <c r="I63" s="6" t="s">
        <v>34</v>
      </c>
      <c r="J63" s="6"/>
      <c r="K63" s="6" t="s">
        <v>31</v>
      </c>
      <c r="L63" s="6" t="s">
        <v>34</v>
      </c>
      <c r="M63" s="6" t="s">
        <v>27</v>
      </c>
      <c r="N63" s="6"/>
      <c r="O63" s="6" t="s">
        <v>35</v>
      </c>
      <c r="P63" s="6" t="s">
        <v>36</v>
      </c>
    </row>
    <row r="64" spans="1:16" x14ac:dyDescent="0.35">
      <c r="A64" s="6" t="s">
        <v>28</v>
      </c>
      <c r="B64" s="6" t="s">
        <v>95</v>
      </c>
      <c r="C64" s="6">
        <v>111</v>
      </c>
      <c r="D64" s="6">
        <f t="shared" si="18"/>
        <v>11.1</v>
      </c>
      <c r="E64" s="7">
        <f t="shared" si="19"/>
        <v>27750</v>
      </c>
      <c r="F64" s="7">
        <v>21</v>
      </c>
      <c r="G64" s="9">
        <f t="shared" si="20"/>
        <v>2.1</v>
      </c>
      <c r="H64" s="10">
        <v>2023</v>
      </c>
      <c r="I64" s="6" t="s">
        <v>34</v>
      </c>
      <c r="J64" s="6"/>
      <c r="K64" s="6" t="s">
        <v>31</v>
      </c>
      <c r="L64" s="6" t="s">
        <v>34</v>
      </c>
      <c r="M64" s="6" t="s">
        <v>27</v>
      </c>
      <c r="N64" s="6"/>
      <c r="O64" s="6" t="s">
        <v>35</v>
      </c>
      <c r="P64" s="6" t="s">
        <v>36</v>
      </c>
    </row>
    <row r="65" spans="1:16" x14ac:dyDescent="0.35">
      <c r="A65" s="6" t="s">
        <v>28</v>
      </c>
      <c r="B65" s="6" t="s">
        <v>96</v>
      </c>
      <c r="C65" s="6">
        <v>74</v>
      </c>
      <c r="D65" s="6">
        <f t="shared" si="18"/>
        <v>7.4</v>
      </c>
      <c r="E65" s="7">
        <f t="shared" si="19"/>
        <v>18500</v>
      </c>
      <c r="F65" s="7">
        <v>13</v>
      </c>
      <c r="G65" s="9">
        <f t="shared" si="20"/>
        <v>1.3</v>
      </c>
      <c r="H65" s="10">
        <v>2022</v>
      </c>
      <c r="I65" s="6" t="s">
        <v>34</v>
      </c>
      <c r="J65" s="6"/>
      <c r="K65" s="6" t="s">
        <v>31</v>
      </c>
      <c r="L65" s="6" t="s">
        <v>34</v>
      </c>
      <c r="M65" s="6" t="s">
        <v>27</v>
      </c>
      <c r="N65" s="6"/>
      <c r="O65" s="6" t="s">
        <v>35</v>
      </c>
      <c r="P65" s="6" t="s">
        <v>36</v>
      </c>
    </row>
    <row r="66" spans="1:16" x14ac:dyDescent="0.35">
      <c r="A66" s="6" t="s">
        <v>28</v>
      </c>
      <c r="B66" s="6" t="s">
        <v>97</v>
      </c>
      <c r="C66" s="6">
        <v>113</v>
      </c>
      <c r="D66" s="6">
        <f t="shared" si="18"/>
        <v>11.3</v>
      </c>
      <c r="E66" s="7">
        <f t="shared" si="19"/>
        <v>28250</v>
      </c>
      <c r="F66" s="7">
        <v>113</v>
      </c>
      <c r="G66" s="9">
        <f t="shared" si="20"/>
        <v>11.3</v>
      </c>
      <c r="H66" s="10">
        <v>2023</v>
      </c>
      <c r="I66" s="6" t="s">
        <v>34</v>
      </c>
      <c r="J66" s="6"/>
      <c r="K66" s="6" t="s">
        <v>31</v>
      </c>
      <c r="L66" s="6" t="s">
        <v>34</v>
      </c>
      <c r="M66" s="6" t="s">
        <v>27</v>
      </c>
      <c r="N66" s="6"/>
      <c r="O66" s="6" t="s">
        <v>35</v>
      </c>
      <c r="P66" s="6" t="s">
        <v>36</v>
      </c>
    </row>
    <row r="67" spans="1:16" x14ac:dyDescent="0.35">
      <c r="A67" s="6" t="s">
        <v>28</v>
      </c>
      <c r="B67" s="6" t="s">
        <v>98</v>
      </c>
      <c r="C67" s="6">
        <v>49</v>
      </c>
      <c r="D67" s="6">
        <f t="shared" si="18"/>
        <v>4.9000000000000004</v>
      </c>
      <c r="E67" s="7">
        <f t="shared" si="19"/>
        <v>12250</v>
      </c>
      <c r="F67" s="7">
        <v>46</v>
      </c>
      <c r="G67" s="9">
        <f t="shared" si="20"/>
        <v>4.5999999999999996</v>
      </c>
      <c r="H67" s="10">
        <v>2023</v>
      </c>
      <c r="I67" s="6" t="s">
        <v>34</v>
      </c>
      <c r="J67" s="6"/>
      <c r="K67" s="6" t="s">
        <v>31</v>
      </c>
      <c r="L67" s="6" t="s">
        <v>34</v>
      </c>
      <c r="M67" s="6" t="s">
        <v>27</v>
      </c>
      <c r="N67" s="6"/>
      <c r="O67" s="6" t="s">
        <v>35</v>
      </c>
      <c r="P67" s="6" t="s">
        <v>36</v>
      </c>
    </row>
    <row r="68" spans="1:16" x14ac:dyDescent="0.35">
      <c r="A68" s="6" t="s">
        <v>28</v>
      </c>
      <c r="B68" s="6" t="s">
        <v>99</v>
      </c>
      <c r="C68" s="6">
        <v>96</v>
      </c>
      <c r="D68" s="6">
        <f t="shared" si="18"/>
        <v>9.6</v>
      </c>
      <c r="E68" s="7">
        <f t="shared" si="19"/>
        <v>24000</v>
      </c>
      <c r="F68" s="7">
        <v>0</v>
      </c>
      <c r="G68" s="9">
        <f t="shared" si="20"/>
        <v>0</v>
      </c>
      <c r="H68" s="10">
        <v>2020</v>
      </c>
      <c r="I68" s="6" t="s">
        <v>34</v>
      </c>
      <c r="J68" s="6"/>
      <c r="K68" s="6" t="s">
        <v>31</v>
      </c>
      <c r="L68" s="6" t="s">
        <v>34</v>
      </c>
      <c r="M68" s="6" t="s">
        <v>29</v>
      </c>
      <c r="N68" s="6"/>
      <c r="O68" s="6" t="s">
        <v>35</v>
      </c>
      <c r="P68" s="6" t="s">
        <v>36</v>
      </c>
    </row>
    <row r="69" spans="1:16" x14ac:dyDescent="0.35">
      <c r="A69" s="6" t="s">
        <v>28</v>
      </c>
      <c r="B69" s="6" t="s">
        <v>100</v>
      </c>
      <c r="C69" s="7">
        <v>0</v>
      </c>
      <c r="D69" s="7">
        <f t="shared" si="18"/>
        <v>0</v>
      </c>
      <c r="E69" s="7">
        <f t="shared" si="19"/>
        <v>0</v>
      </c>
      <c r="F69" s="7">
        <v>0</v>
      </c>
      <c r="G69" s="9">
        <f>F69/10</f>
        <v>0</v>
      </c>
      <c r="H69" s="10">
        <v>2020</v>
      </c>
      <c r="I69" s="6" t="s">
        <v>34</v>
      </c>
      <c r="J69" s="6"/>
      <c r="K69" s="6" t="s">
        <v>31</v>
      </c>
      <c r="L69" s="6" t="s">
        <v>34</v>
      </c>
      <c r="M69" s="6" t="s">
        <v>29</v>
      </c>
      <c r="N69" s="6"/>
      <c r="O69" s="6" t="s">
        <v>35</v>
      </c>
      <c r="P69" s="6" t="s">
        <v>36</v>
      </c>
    </row>
    <row r="70" spans="1:16" x14ac:dyDescent="0.35">
      <c r="A70" s="6"/>
      <c r="B70" s="6"/>
      <c r="C70" s="6"/>
      <c r="D70" s="6"/>
      <c r="E70" s="7"/>
      <c r="F70" s="7"/>
      <c r="G70" s="9"/>
      <c r="H70" s="10"/>
      <c r="I70" s="6"/>
      <c r="J70" s="6"/>
      <c r="K70" s="6"/>
      <c r="L70" s="6"/>
      <c r="M70" s="6"/>
      <c r="N70" s="6"/>
      <c r="O70" s="6"/>
      <c r="P70" s="6"/>
    </row>
    <row r="71" spans="1:16" x14ac:dyDescent="0.35">
      <c r="A71" s="6" t="s">
        <v>28</v>
      </c>
      <c r="B71" s="6" t="s">
        <v>101</v>
      </c>
      <c r="C71" s="6">
        <v>1105</v>
      </c>
      <c r="D71" s="6">
        <f>C71/10</f>
        <v>110.5</v>
      </c>
      <c r="E71" s="6">
        <f>C71*250</f>
        <v>276250</v>
      </c>
      <c r="F71" s="6">
        <v>356</v>
      </c>
      <c r="G71" s="9">
        <f>F71/10</f>
        <v>35.6</v>
      </c>
      <c r="H71" s="10">
        <v>2022</v>
      </c>
      <c r="I71" s="6" t="s">
        <v>34</v>
      </c>
      <c r="J71" s="6"/>
      <c r="K71" s="6" t="s">
        <v>31</v>
      </c>
      <c r="L71" s="6" t="s">
        <v>34</v>
      </c>
      <c r="M71" s="6" t="s">
        <v>27</v>
      </c>
      <c r="N71" s="6"/>
      <c r="O71" s="6" t="s">
        <v>35</v>
      </c>
      <c r="P71" s="6" t="s">
        <v>36</v>
      </c>
    </row>
    <row r="72" spans="1:16" x14ac:dyDescent="0.35">
      <c r="A72" s="6" t="s">
        <v>28</v>
      </c>
      <c r="B72" s="6" t="s">
        <v>102</v>
      </c>
      <c r="C72" s="6">
        <v>199</v>
      </c>
      <c r="D72" s="6">
        <f t="shared" ref="D72:D78" si="21">C72/10</f>
        <v>19.899999999999999</v>
      </c>
      <c r="E72" s="6">
        <f t="shared" ref="E72:E78" si="22">C72*250</f>
        <v>49750</v>
      </c>
      <c r="F72" s="6">
        <v>129</v>
      </c>
      <c r="G72" s="9">
        <f t="shared" ref="G72:G77" si="23">F72/10</f>
        <v>12.9</v>
      </c>
      <c r="H72" s="10">
        <v>2023</v>
      </c>
      <c r="I72" s="6" t="s">
        <v>34</v>
      </c>
      <c r="J72" s="6"/>
      <c r="K72" s="6" t="s">
        <v>31</v>
      </c>
      <c r="L72" s="6" t="s">
        <v>34</v>
      </c>
      <c r="M72" s="6" t="s">
        <v>27</v>
      </c>
      <c r="N72" s="6"/>
      <c r="O72" s="6" t="s">
        <v>35</v>
      </c>
      <c r="P72" s="6" t="s">
        <v>36</v>
      </c>
    </row>
    <row r="73" spans="1:16" x14ac:dyDescent="0.35">
      <c r="A73" s="6" t="s">
        <v>28</v>
      </c>
      <c r="B73" s="6" t="s">
        <v>103</v>
      </c>
      <c r="C73" s="6">
        <v>783</v>
      </c>
      <c r="D73" s="6">
        <f t="shared" si="21"/>
        <v>78.3</v>
      </c>
      <c r="E73" s="6">
        <f t="shared" si="22"/>
        <v>195750</v>
      </c>
      <c r="F73" s="6">
        <v>216</v>
      </c>
      <c r="G73" s="9">
        <f t="shared" si="23"/>
        <v>21.6</v>
      </c>
      <c r="H73" s="10">
        <v>2023</v>
      </c>
      <c r="I73" s="6" t="s">
        <v>34</v>
      </c>
      <c r="J73" s="6"/>
      <c r="K73" s="6" t="s">
        <v>31</v>
      </c>
      <c r="L73" s="6" t="s">
        <v>34</v>
      </c>
      <c r="M73" s="6" t="s">
        <v>27</v>
      </c>
      <c r="N73" s="6"/>
      <c r="O73" s="6" t="s">
        <v>35</v>
      </c>
      <c r="P73" s="6" t="s">
        <v>36</v>
      </c>
    </row>
    <row r="74" spans="1:16" x14ac:dyDescent="0.35">
      <c r="A74" s="6" t="s">
        <v>28</v>
      </c>
      <c r="B74" s="6" t="s">
        <v>104</v>
      </c>
      <c r="C74" s="6">
        <v>424</v>
      </c>
      <c r="D74" s="6">
        <f t="shared" si="21"/>
        <v>42.4</v>
      </c>
      <c r="E74" s="6">
        <f t="shared" si="22"/>
        <v>106000</v>
      </c>
      <c r="F74" s="6">
        <v>6</v>
      </c>
      <c r="G74" s="9">
        <f t="shared" si="23"/>
        <v>0.6</v>
      </c>
      <c r="H74" s="10">
        <v>2022</v>
      </c>
      <c r="I74" s="6" t="s">
        <v>34</v>
      </c>
      <c r="J74" s="6"/>
      <c r="K74" s="6" t="s">
        <v>31</v>
      </c>
      <c r="L74" s="6" t="s">
        <v>34</v>
      </c>
      <c r="M74" s="6" t="s">
        <v>27</v>
      </c>
      <c r="N74" s="6"/>
      <c r="O74" s="6" t="s">
        <v>35</v>
      </c>
      <c r="P74" s="6" t="s">
        <v>36</v>
      </c>
    </row>
    <row r="75" spans="1:16" x14ac:dyDescent="0.35">
      <c r="A75" s="6" t="s">
        <v>28</v>
      </c>
      <c r="B75" s="6" t="s">
        <v>105</v>
      </c>
      <c r="C75" s="6">
        <v>1403</v>
      </c>
      <c r="D75" s="6">
        <f t="shared" si="21"/>
        <v>140.30000000000001</v>
      </c>
      <c r="E75" s="6">
        <f t="shared" si="22"/>
        <v>350750</v>
      </c>
      <c r="F75" s="6">
        <v>739</v>
      </c>
      <c r="G75" s="9">
        <f t="shared" si="23"/>
        <v>73.900000000000006</v>
      </c>
      <c r="H75" s="10">
        <v>2023</v>
      </c>
      <c r="I75" s="6" t="s">
        <v>34</v>
      </c>
      <c r="J75" s="6"/>
      <c r="K75" s="6" t="s">
        <v>31</v>
      </c>
      <c r="L75" s="6" t="s">
        <v>34</v>
      </c>
      <c r="M75" s="6" t="s">
        <v>27</v>
      </c>
      <c r="N75" s="6"/>
      <c r="O75" s="6" t="s">
        <v>35</v>
      </c>
      <c r="P75" s="6" t="s">
        <v>36</v>
      </c>
    </row>
    <row r="76" spans="1:16" x14ac:dyDescent="0.35">
      <c r="A76" s="6" t="s">
        <v>28</v>
      </c>
      <c r="B76" s="6" t="s">
        <v>106</v>
      </c>
      <c r="C76" s="6">
        <v>722</v>
      </c>
      <c r="D76" s="6">
        <f t="shared" si="21"/>
        <v>72.2</v>
      </c>
      <c r="E76" s="6">
        <f t="shared" si="22"/>
        <v>180500</v>
      </c>
      <c r="F76" s="6">
        <v>394</v>
      </c>
      <c r="G76" s="9">
        <f t="shared" si="23"/>
        <v>39.4</v>
      </c>
      <c r="H76" s="10">
        <v>2023</v>
      </c>
      <c r="I76" s="6" t="s">
        <v>34</v>
      </c>
      <c r="J76" s="6"/>
      <c r="K76" s="6" t="s">
        <v>31</v>
      </c>
      <c r="L76" s="6" t="s">
        <v>34</v>
      </c>
      <c r="M76" s="6" t="s">
        <v>27</v>
      </c>
      <c r="N76" s="6"/>
      <c r="O76" s="6" t="s">
        <v>35</v>
      </c>
      <c r="P76" s="6" t="s">
        <v>36</v>
      </c>
    </row>
    <row r="77" spans="1:16" x14ac:dyDescent="0.35">
      <c r="A77" s="6" t="s">
        <v>28</v>
      </c>
      <c r="B77" s="6" t="s">
        <v>107</v>
      </c>
      <c r="C77" s="6">
        <v>273</v>
      </c>
      <c r="D77" s="6">
        <f t="shared" si="21"/>
        <v>27.3</v>
      </c>
      <c r="E77" s="6">
        <f t="shared" si="22"/>
        <v>68250</v>
      </c>
      <c r="F77" s="6">
        <v>16</v>
      </c>
      <c r="G77" s="9">
        <f t="shared" si="23"/>
        <v>1.6</v>
      </c>
      <c r="H77" s="10">
        <v>2022</v>
      </c>
      <c r="I77" s="6" t="s">
        <v>34</v>
      </c>
      <c r="J77" s="6"/>
      <c r="K77" s="6" t="s">
        <v>31</v>
      </c>
      <c r="L77" s="6" t="s">
        <v>34</v>
      </c>
      <c r="M77" s="6" t="s">
        <v>29</v>
      </c>
      <c r="N77" s="6"/>
      <c r="O77" s="6" t="s">
        <v>35</v>
      </c>
      <c r="P77" s="6" t="s">
        <v>36</v>
      </c>
    </row>
    <row r="78" spans="1:16" x14ac:dyDescent="0.35">
      <c r="A78" s="6" t="s">
        <v>28</v>
      </c>
      <c r="B78" s="6" t="s">
        <v>108</v>
      </c>
      <c r="C78" s="6">
        <v>77</v>
      </c>
      <c r="D78" s="6">
        <f t="shared" si="21"/>
        <v>7.7</v>
      </c>
      <c r="E78" s="6">
        <f t="shared" si="22"/>
        <v>19250</v>
      </c>
      <c r="F78" s="6">
        <v>0</v>
      </c>
      <c r="G78" s="9">
        <f>F78/10</f>
        <v>0</v>
      </c>
      <c r="H78" s="10">
        <v>2020</v>
      </c>
      <c r="I78" s="6" t="s">
        <v>34</v>
      </c>
      <c r="J78" s="6"/>
      <c r="K78" s="6" t="s">
        <v>31</v>
      </c>
      <c r="L78" s="6" t="s">
        <v>34</v>
      </c>
      <c r="M78" s="6" t="s">
        <v>29</v>
      </c>
      <c r="N78" s="6"/>
      <c r="O78" s="6" t="s">
        <v>35</v>
      </c>
      <c r="P78" s="6" t="s">
        <v>36</v>
      </c>
    </row>
    <row r="79" spans="1:16" x14ac:dyDescent="0.35">
      <c r="A79" s="6"/>
      <c r="B79" s="6"/>
      <c r="C79" s="6"/>
      <c r="D79" s="6"/>
      <c r="E79" s="7"/>
      <c r="F79" s="7"/>
      <c r="G79" s="9"/>
      <c r="H79" s="10"/>
      <c r="I79" s="6"/>
      <c r="J79" s="6"/>
      <c r="K79" s="6"/>
      <c r="L79" s="6"/>
      <c r="M79" s="6"/>
      <c r="N79" s="6"/>
      <c r="O79" s="6"/>
      <c r="P79" s="6"/>
    </row>
    <row r="80" spans="1:16" x14ac:dyDescent="0.35">
      <c r="A80" s="6" t="s">
        <v>28</v>
      </c>
      <c r="B80" s="6" t="s">
        <v>109</v>
      </c>
      <c r="C80" s="6">
        <v>775</v>
      </c>
      <c r="D80" s="6">
        <f>C80/10</f>
        <v>77.5</v>
      </c>
      <c r="E80" s="7">
        <f>C80*250</f>
        <v>193750</v>
      </c>
      <c r="F80" s="7">
        <v>775</v>
      </c>
      <c r="G80" s="9">
        <f>F80/10</f>
        <v>77.5</v>
      </c>
      <c r="H80" s="10">
        <v>2022</v>
      </c>
      <c r="I80" s="6" t="s">
        <v>34</v>
      </c>
      <c r="J80" s="6"/>
      <c r="K80" s="6" t="s">
        <v>31</v>
      </c>
      <c r="L80" s="6" t="s">
        <v>34</v>
      </c>
      <c r="M80" s="6" t="s">
        <v>27</v>
      </c>
      <c r="N80" s="6"/>
      <c r="O80" s="6" t="s">
        <v>35</v>
      </c>
      <c r="P80" s="6" t="s">
        <v>36</v>
      </c>
    </row>
    <row r="81" spans="1:16" x14ac:dyDescent="0.35">
      <c r="A81" s="6" t="s">
        <v>28</v>
      </c>
      <c r="B81" s="6" t="s">
        <v>110</v>
      </c>
      <c r="C81" s="6">
        <v>2</v>
      </c>
      <c r="D81" s="6">
        <f t="shared" ref="D81:D87" si="24">C81/10</f>
        <v>0.2</v>
      </c>
      <c r="E81" s="7">
        <f t="shared" ref="E81:E87" si="25">C81*250</f>
        <v>500</v>
      </c>
      <c r="F81" s="7">
        <v>2</v>
      </c>
      <c r="G81" s="9">
        <f t="shared" ref="G81:G86" si="26">F81/10</f>
        <v>0.2</v>
      </c>
      <c r="H81" s="10">
        <v>2023</v>
      </c>
      <c r="I81" s="6" t="s">
        <v>34</v>
      </c>
      <c r="J81" s="6"/>
      <c r="K81" s="6" t="s">
        <v>31</v>
      </c>
      <c r="L81" s="6" t="s">
        <v>34</v>
      </c>
      <c r="M81" s="6" t="s">
        <v>27</v>
      </c>
      <c r="N81" s="6"/>
      <c r="O81" s="6" t="s">
        <v>35</v>
      </c>
      <c r="P81" s="6" t="s">
        <v>36</v>
      </c>
    </row>
    <row r="82" spans="1:16" x14ac:dyDescent="0.35">
      <c r="A82" s="6" t="s">
        <v>28</v>
      </c>
      <c r="B82" s="6" t="s">
        <v>111</v>
      </c>
      <c r="C82" s="6">
        <v>157</v>
      </c>
      <c r="D82" s="6">
        <f t="shared" si="24"/>
        <v>15.7</v>
      </c>
      <c r="E82" s="7">
        <f t="shared" si="25"/>
        <v>39250</v>
      </c>
      <c r="F82" s="7">
        <v>117</v>
      </c>
      <c r="G82" s="9">
        <f t="shared" si="26"/>
        <v>11.7</v>
      </c>
      <c r="H82" s="10">
        <v>2023</v>
      </c>
      <c r="I82" s="6" t="s">
        <v>34</v>
      </c>
      <c r="J82" s="6"/>
      <c r="K82" s="6" t="s">
        <v>31</v>
      </c>
      <c r="L82" s="6" t="s">
        <v>34</v>
      </c>
      <c r="M82" s="6" t="s">
        <v>27</v>
      </c>
      <c r="N82" s="6"/>
      <c r="O82" s="6" t="s">
        <v>35</v>
      </c>
      <c r="P82" s="6" t="s">
        <v>36</v>
      </c>
    </row>
    <row r="83" spans="1:16" x14ac:dyDescent="0.35">
      <c r="A83" s="6" t="s">
        <v>28</v>
      </c>
      <c r="B83" s="6" t="s">
        <v>112</v>
      </c>
      <c r="C83" s="6">
        <v>97</v>
      </c>
      <c r="D83" s="6">
        <f t="shared" si="24"/>
        <v>9.6999999999999993</v>
      </c>
      <c r="E83" s="7">
        <f t="shared" si="25"/>
        <v>24250</v>
      </c>
      <c r="F83" s="7">
        <v>97</v>
      </c>
      <c r="G83" s="9">
        <f t="shared" si="26"/>
        <v>9.6999999999999993</v>
      </c>
      <c r="H83" s="10">
        <v>2023</v>
      </c>
      <c r="I83" s="6" t="s">
        <v>34</v>
      </c>
      <c r="J83" s="6"/>
      <c r="K83" s="6" t="s">
        <v>31</v>
      </c>
      <c r="L83" s="6" t="s">
        <v>34</v>
      </c>
      <c r="M83" s="6" t="s">
        <v>27</v>
      </c>
      <c r="N83" s="6"/>
      <c r="O83" s="6" t="s">
        <v>35</v>
      </c>
      <c r="P83" s="6" t="s">
        <v>36</v>
      </c>
    </row>
    <row r="84" spans="1:16" x14ac:dyDescent="0.35">
      <c r="A84" s="6" t="s">
        <v>28</v>
      </c>
      <c r="B84" s="6" t="s">
        <v>113</v>
      </c>
      <c r="C84" s="6">
        <v>67</v>
      </c>
      <c r="D84" s="6">
        <f t="shared" si="24"/>
        <v>6.7</v>
      </c>
      <c r="E84" s="7">
        <f t="shared" si="25"/>
        <v>16750</v>
      </c>
      <c r="F84" s="7">
        <v>67</v>
      </c>
      <c r="G84" s="9">
        <f t="shared" si="26"/>
        <v>6.7</v>
      </c>
      <c r="H84" s="10">
        <v>2023</v>
      </c>
      <c r="I84" s="6" t="s">
        <v>34</v>
      </c>
      <c r="J84" s="6"/>
      <c r="K84" s="6" t="s">
        <v>31</v>
      </c>
      <c r="L84" s="6" t="s">
        <v>34</v>
      </c>
      <c r="M84" s="6" t="s">
        <v>27</v>
      </c>
      <c r="N84" s="6"/>
      <c r="O84" s="6" t="s">
        <v>35</v>
      </c>
      <c r="P84" s="6" t="s">
        <v>36</v>
      </c>
    </row>
    <row r="85" spans="1:16" x14ac:dyDescent="0.35">
      <c r="A85" s="6" t="s">
        <v>28</v>
      </c>
      <c r="B85" s="6" t="s">
        <v>114</v>
      </c>
      <c r="C85" s="6">
        <v>16</v>
      </c>
      <c r="D85" s="6">
        <f t="shared" si="24"/>
        <v>1.6</v>
      </c>
      <c r="E85" s="7">
        <f t="shared" si="25"/>
        <v>4000</v>
      </c>
      <c r="F85" s="7">
        <v>14</v>
      </c>
      <c r="G85" s="9">
        <f t="shared" si="26"/>
        <v>1.4</v>
      </c>
      <c r="H85" s="10">
        <v>2023</v>
      </c>
      <c r="I85" s="6" t="s">
        <v>34</v>
      </c>
      <c r="J85" s="6"/>
      <c r="K85" s="6" t="s">
        <v>31</v>
      </c>
      <c r="L85" s="6" t="s">
        <v>34</v>
      </c>
      <c r="M85" s="6" t="s">
        <v>27</v>
      </c>
      <c r="N85" s="6"/>
      <c r="O85" s="6" t="s">
        <v>35</v>
      </c>
      <c r="P85" s="6" t="s">
        <v>36</v>
      </c>
    </row>
    <row r="86" spans="1:16" x14ac:dyDescent="0.35">
      <c r="A86" s="6" t="s">
        <v>28</v>
      </c>
      <c r="B86" s="6" t="s">
        <v>115</v>
      </c>
      <c r="C86" s="6">
        <v>93</v>
      </c>
      <c r="D86" s="6">
        <f t="shared" si="24"/>
        <v>9.3000000000000007</v>
      </c>
      <c r="E86" s="7">
        <f t="shared" si="25"/>
        <v>23250</v>
      </c>
      <c r="F86" s="7">
        <v>0</v>
      </c>
      <c r="G86" s="9">
        <f t="shared" si="26"/>
        <v>0</v>
      </c>
      <c r="H86" s="10">
        <v>2020</v>
      </c>
      <c r="I86" s="6" t="s">
        <v>34</v>
      </c>
      <c r="J86" s="6"/>
      <c r="K86" s="6" t="s">
        <v>31</v>
      </c>
      <c r="L86" s="6" t="s">
        <v>34</v>
      </c>
      <c r="M86" s="6" t="s">
        <v>29</v>
      </c>
      <c r="N86" s="6"/>
      <c r="O86" s="6" t="s">
        <v>35</v>
      </c>
      <c r="P86" s="6" t="s">
        <v>36</v>
      </c>
    </row>
    <row r="87" spans="1:16" x14ac:dyDescent="0.35">
      <c r="A87" s="6" t="s">
        <v>28</v>
      </c>
      <c r="B87" s="6" t="s">
        <v>109</v>
      </c>
      <c r="C87" s="7">
        <v>6</v>
      </c>
      <c r="D87" s="7">
        <f t="shared" si="24"/>
        <v>0.6</v>
      </c>
      <c r="E87" s="7">
        <f t="shared" si="25"/>
        <v>1500</v>
      </c>
      <c r="F87" s="7">
        <v>0</v>
      </c>
      <c r="G87" s="9">
        <f>F87/10</f>
        <v>0</v>
      </c>
      <c r="H87" s="10">
        <v>2020</v>
      </c>
      <c r="I87" s="6" t="s">
        <v>34</v>
      </c>
      <c r="J87" s="6"/>
      <c r="K87" s="6" t="s">
        <v>31</v>
      </c>
      <c r="L87" s="6" t="s">
        <v>34</v>
      </c>
      <c r="M87" s="6" t="s">
        <v>29</v>
      </c>
      <c r="N87" s="6"/>
      <c r="O87" s="6" t="s">
        <v>35</v>
      </c>
      <c r="P87" s="6" t="s">
        <v>36</v>
      </c>
    </row>
    <row r="88" spans="1:16" x14ac:dyDescent="0.35">
      <c r="A88" s="6"/>
      <c r="B88" s="6"/>
      <c r="C88" s="6"/>
      <c r="D88" s="6"/>
      <c r="E88" s="7"/>
      <c r="F88" s="7"/>
      <c r="G88" s="9"/>
      <c r="H88" s="10"/>
      <c r="I88" s="6"/>
      <c r="J88" s="6"/>
      <c r="K88" s="6"/>
      <c r="L88" s="6"/>
      <c r="M88" s="6"/>
      <c r="N88" s="6"/>
      <c r="O88" s="6"/>
      <c r="P8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Masterplan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 Utstumo</dc:creator>
  <cp:lastModifiedBy>Øyvind Ødegaard</cp:lastModifiedBy>
  <dcterms:created xsi:type="dcterms:W3CDTF">2022-01-13T10:07:36Z</dcterms:created>
  <dcterms:modified xsi:type="dcterms:W3CDTF">2022-01-17T12:40:05Z</dcterms:modified>
</cp:coreProperties>
</file>